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880" yWindow="150" windowWidth="9180" windowHeight="5010" tabRatio="602"/>
  </bookViews>
  <sheets>
    <sheet name="M. INF. MENSUAL" sheetId="12" r:id="rId1"/>
    <sheet name="INF. CLASIFICADOR GENERO" sheetId="14" r:id="rId2"/>
  </sheets>
  <definedNames>
    <definedName name="_xlnm._FilterDatabase" localSheetId="0" hidden="1">'M. INF. MENSUAL'!$A$18:$S$19</definedName>
    <definedName name="_xlnm.Print_Titles" localSheetId="0">'M. INF. MENSUAL'!$1:$19</definedName>
  </definedNames>
  <calcPr calcId="144525"/>
</workbook>
</file>

<file path=xl/calcChain.xml><?xml version="1.0" encoding="utf-8"?>
<calcChain xmlns="http://schemas.openxmlformats.org/spreadsheetml/2006/main">
  <c r="N30" i="12" l="1"/>
  <c r="J21" i="12"/>
  <c r="J20" i="12"/>
  <c r="J30" i="12"/>
  <c r="J29" i="12"/>
  <c r="J28" i="12"/>
  <c r="J27" i="12"/>
  <c r="J26" i="12"/>
  <c r="J25" i="12"/>
  <c r="J24" i="12"/>
  <c r="J23" i="12"/>
  <c r="J22" i="12"/>
  <c r="S30" i="12" l="1"/>
  <c r="R30" i="12"/>
  <c r="Q30" i="12"/>
  <c r="O29" i="12"/>
  <c r="O28" i="12"/>
  <c r="O27" i="12"/>
  <c r="O26" i="12"/>
  <c r="O25" i="12"/>
  <c r="O24" i="12"/>
  <c r="O23" i="12"/>
  <c r="O22" i="12"/>
  <c r="O21" i="12"/>
  <c r="L30" i="12"/>
  <c r="L29" i="12"/>
  <c r="L28" i="12"/>
  <c r="L27" i="12"/>
  <c r="L26" i="12"/>
  <c r="L25" i="12"/>
  <c r="L24" i="12"/>
  <c r="L23" i="12"/>
  <c r="L22" i="12"/>
  <c r="L21" i="12"/>
  <c r="L20" i="12"/>
  <c r="O30" i="12"/>
  <c r="M30" i="12"/>
  <c r="I30" i="12"/>
  <c r="H30" i="12"/>
  <c r="O20" i="12" l="1"/>
</calcChain>
</file>

<file path=xl/sharedStrings.xml><?xml version="1.0" encoding="utf-8"?>
<sst xmlns="http://schemas.openxmlformats.org/spreadsheetml/2006/main" count="64" uniqueCount="57">
  <si>
    <t>MINISTERIO DE AGRICULTURA, GANADERIA Y ALIMENTACION</t>
  </si>
  <si>
    <t>(2) Responsable:</t>
  </si>
  <si>
    <t xml:space="preserve">(4) Fecha: </t>
  </si>
  <si>
    <t>(7.2)               Municipio</t>
  </si>
  <si>
    <t>(8)                                    Unidad de Medida</t>
  </si>
  <si>
    <t>(8.1)       Codigo</t>
  </si>
  <si>
    <t>(8.1)                     Descripción</t>
  </si>
  <si>
    <t>(9)                                                                                 Avance Físico</t>
  </si>
  <si>
    <t>(9.2)                      Ejecución Mensual</t>
  </si>
  <si>
    <t>(9.3)                          Ejecutado Acumulado</t>
  </si>
  <si>
    <t>(10)                                                                                                 Financiero</t>
  </si>
  <si>
    <t>(10.2)                Ejecución Mensual</t>
  </si>
  <si>
    <t>(10.3)                    Ejecutado Acumulado</t>
  </si>
  <si>
    <t>(9.4)        % de Avance</t>
  </si>
  <si>
    <t>(10.4)                        % de Avance</t>
  </si>
  <si>
    <t>(11.1)              Hombres</t>
  </si>
  <si>
    <t>(11.2)             Mujeres</t>
  </si>
  <si>
    <t xml:space="preserve">Observaciones </t>
  </si>
  <si>
    <t>(3) Telefono y correo electrónico:</t>
  </si>
  <si>
    <t>INFORME MENSUAL DE AVANCE FISICO Y FINANCIERO</t>
  </si>
  <si>
    <t>(9.1)                        Prog.</t>
  </si>
  <si>
    <t xml:space="preserve">  (7.1)              Depto.</t>
  </si>
  <si>
    <t>(10.1)                  Prog.</t>
  </si>
  <si>
    <t>(7) Ubicación</t>
  </si>
  <si>
    <t>(7.3)               Comunidad</t>
  </si>
  <si>
    <t>Fuente de financiamiento</t>
  </si>
  <si>
    <t>DIRECCIÓN DE PLANEAMIENTO</t>
  </si>
  <si>
    <t>DEPARTAMENTO DE SEGUIMIENTO Y EVALUACION</t>
  </si>
  <si>
    <t>(11)                                 Beneficiados</t>
  </si>
  <si>
    <t xml:space="preserve">(5)                                   Eje de Política </t>
  </si>
  <si>
    <t>(6)                                            Productos (Meta)</t>
  </si>
  <si>
    <t>(1) Dirección, Depatamento o Proyecto:</t>
  </si>
  <si>
    <t>Programa Supertortilla</t>
  </si>
  <si>
    <t>SEGURIDAD ALIMENTARIA NUTRICIONAL</t>
  </si>
  <si>
    <t>Aportes en Especie</t>
  </si>
  <si>
    <t>ENTREGA DE HARINA NIXTAMALIZADA, ENRIQUECIDA Y FORTIFICADA</t>
  </si>
  <si>
    <t>FAMILIAS</t>
  </si>
  <si>
    <t>SAN MARCOS</t>
  </si>
  <si>
    <t>CONCEPCION TUTUAPA</t>
  </si>
  <si>
    <t>COMITANCILLO</t>
  </si>
  <si>
    <t>SAN JUAN ATITAN</t>
  </si>
  <si>
    <t>HUEHUETENANGO</t>
  </si>
  <si>
    <t xml:space="preserve"> </t>
  </si>
  <si>
    <t>SANTIAGO CHIMALTENANGO</t>
  </si>
  <si>
    <t>SAN MIGUEL ACATAN</t>
  </si>
  <si>
    <t>SAN RAFAEL LA INDEPENDENCIA</t>
  </si>
  <si>
    <t>SAN MATEO IXTATAN</t>
  </si>
  <si>
    <t>QUICHE</t>
  </si>
  <si>
    <t>NEBAJ</t>
  </si>
  <si>
    <t>JALAPA</t>
  </si>
  <si>
    <t>SAN PEDRO PINULA</t>
  </si>
  <si>
    <t>TOTAL</t>
  </si>
  <si>
    <t>En todos los municipios a cada familia beneficiaria, durante 6 meses, se les estará entregando 2 bolsas de 50 Lbs, de harina fortificada</t>
  </si>
  <si>
    <t>50177152  correo: baldircas1@hotmail.com</t>
  </si>
  <si>
    <t>BALDIR CASTELLANOS</t>
  </si>
  <si>
    <t>Nota:   en el  avance  financiero ya se alcanzó el 100%  puesto que ya se le pagó al oferente, sin embargo en el caso del avence físico se distribuyó el 50 % del producto y el otro 50% quedó en bodega para distribuirlo en el primer trimestre del año 2013.</t>
  </si>
  <si>
    <t>20/11/2012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</si>
</sst>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([$Q-100A]* #,##0.00_);_([$Q-100A]* \(#,##0.00\);_([$Q-100A]* &quot;-&quot;??_);_(@_)"/>
  </numFmts>
  <fonts count="16" x14ac:knownFonts="1">
    <font>
      <sz val="10"/>
      <color indexed="8"/>
      <name val="Arial"/>
      <family val="2"/>
    </font>
    <font>
      <i/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4"/>
      <color indexed="8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 wrapText="1"/>
    </xf>
    <xf numFmtId="164" fontId="1" fillId="0" borderId="0" applyFont="0" applyFill="0" applyBorder="0" applyAlignment="0" applyProtection="0"/>
    <xf numFmtId="0" fontId="6" fillId="0" borderId="0"/>
  </cellStyleXfs>
  <cellXfs count="83">
    <xf numFmtId="0" fontId="0" fillId="0" borderId="0" xfId="0">
      <alignment vertical="center" wrapText="1"/>
    </xf>
    <xf numFmtId="0" fontId="2" fillId="0" borderId="0" xfId="2" applyFont="1" applyAlignment="1">
      <alignment horizontal="center" vertical="center" wrapText="1"/>
    </xf>
    <xf numFmtId="0" fontId="2" fillId="0" borderId="0" xfId="2" applyFont="1" applyAlignment="1">
      <alignment vertical="center" wrapText="1"/>
    </xf>
    <xf numFmtId="49" fontId="3" fillId="0" borderId="0" xfId="2" applyNumberFormat="1" applyFont="1" applyAlignment="1">
      <alignment horizontal="center" vertical="center" wrapText="1"/>
    </xf>
    <xf numFmtId="49" fontId="5" fillId="0" borderId="0" xfId="2" applyNumberFormat="1" applyFont="1" applyAlignment="1">
      <alignment horizontal="center" vertical="center" wrapText="1"/>
    </xf>
    <xf numFmtId="49" fontId="4" fillId="0" borderId="0" xfId="2" applyNumberFormat="1" applyFont="1" applyAlignment="1">
      <alignment horizontal="center" vertical="center" wrapText="1"/>
    </xf>
    <xf numFmtId="49" fontId="4" fillId="0" borderId="0" xfId="2" applyNumberFormat="1" applyFont="1" applyAlignment="1">
      <alignment horizontal="right" vertical="center" wrapText="1"/>
    </xf>
    <xf numFmtId="49" fontId="4" fillId="0" borderId="0" xfId="2" applyNumberFormat="1" applyFont="1" applyBorder="1" applyAlignment="1">
      <alignment horizontal="center" vertical="center" wrapText="1"/>
    </xf>
    <xf numFmtId="49" fontId="9" fillId="0" borderId="0" xfId="2" applyNumberFormat="1" applyFont="1" applyAlignment="1">
      <alignment horizontal="left" vertical="center" wrapText="1"/>
    </xf>
    <xf numFmtId="49" fontId="4" fillId="0" borderId="0" xfId="2" applyNumberFormat="1" applyFont="1" applyBorder="1" applyAlignment="1">
      <alignment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0" fontId="3" fillId="0" borderId="6" xfId="2" applyNumberFormat="1" applyFont="1" applyFill="1" applyBorder="1" applyAlignment="1">
      <alignment horizontal="center" vertical="center" wrapText="1"/>
    </xf>
    <xf numFmtId="0" fontId="8" fillId="0" borderId="0" xfId="2" applyFont="1" applyAlignment="1">
      <alignment vertical="center" wrapText="1"/>
    </xf>
    <xf numFmtId="0" fontId="2" fillId="0" borderId="0" xfId="2" applyFont="1" applyAlignment="1">
      <alignment horizontal="right" vertical="center" wrapText="1"/>
    </xf>
    <xf numFmtId="0" fontId="2" fillId="0" borderId="0" xfId="2" applyFont="1" applyAlignment="1">
      <alignment horizontal="left" vertical="center" wrapText="1"/>
    </xf>
    <xf numFmtId="10" fontId="2" fillId="0" borderId="0" xfId="2" applyNumberFormat="1" applyFont="1" applyAlignment="1">
      <alignment horizontal="center" vertical="center" wrapText="1"/>
    </xf>
    <xf numFmtId="0" fontId="4" fillId="0" borderId="0" xfId="2" applyFont="1" applyAlignment="1">
      <alignment vertical="center" wrapText="1"/>
    </xf>
    <xf numFmtId="0" fontId="7" fillId="0" borderId="0" xfId="2" applyFont="1" applyAlignment="1">
      <alignment horizontal="right" vertical="center" wrapText="1"/>
    </xf>
    <xf numFmtId="0" fontId="7" fillId="0" borderId="0" xfId="2" applyFont="1" applyAlignment="1">
      <alignment horizontal="center" vertical="center" wrapText="1"/>
    </xf>
    <xf numFmtId="0" fontId="2" fillId="0" borderId="7" xfId="2" applyFont="1" applyBorder="1" applyAlignment="1">
      <alignment vertical="center" wrapText="1"/>
    </xf>
    <xf numFmtId="0" fontId="3" fillId="0" borderId="2" xfId="2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 wrapText="1"/>
    </xf>
    <xf numFmtId="1" fontId="2" fillId="0" borderId="8" xfId="2" applyNumberFormat="1" applyFont="1" applyBorder="1" applyAlignment="1">
      <alignment horizontal="center" vertical="center" wrapText="1"/>
    </xf>
    <xf numFmtId="2" fontId="0" fillId="0" borderId="0" xfId="2" applyNumberFormat="1" applyFont="1" applyAlignment="1">
      <alignment vertical="center" wrapText="1"/>
    </xf>
    <xf numFmtId="0" fontId="0" fillId="0" borderId="0" xfId="2" applyFont="1" applyAlignment="1">
      <alignment vertical="center" wrapText="1"/>
    </xf>
    <xf numFmtId="0" fontId="2" fillId="0" borderId="8" xfId="2" applyFont="1" applyBorder="1" applyAlignment="1">
      <alignment vertical="center" wrapText="1"/>
    </xf>
    <xf numFmtId="165" fontId="2" fillId="0" borderId="8" xfId="1" applyNumberFormat="1" applyFont="1" applyFill="1" applyBorder="1" applyAlignment="1">
      <alignment vertical="center" wrapText="1"/>
    </xf>
    <xf numFmtId="10" fontId="2" fillId="0" borderId="8" xfId="2" applyNumberFormat="1" applyFont="1" applyBorder="1" applyAlignment="1">
      <alignment vertical="center" wrapText="1"/>
    </xf>
    <xf numFmtId="0" fontId="14" fillId="0" borderId="8" xfId="2" applyFont="1" applyBorder="1" applyAlignment="1">
      <alignment horizontal="center" vertical="center" wrapText="1"/>
    </xf>
    <xf numFmtId="0" fontId="13" fillId="0" borderId="7" xfId="2" applyFont="1" applyBorder="1" applyAlignment="1">
      <alignment vertical="center" wrapText="1"/>
    </xf>
    <xf numFmtId="0" fontId="14" fillId="0" borderId="7" xfId="2" applyFont="1" applyBorder="1" applyAlignment="1">
      <alignment horizontal="center" vertical="center" wrapText="1"/>
    </xf>
    <xf numFmtId="165" fontId="2" fillId="0" borderId="7" xfId="1" applyNumberFormat="1" applyFont="1" applyFill="1" applyBorder="1" applyAlignment="1">
      <alignment vertical="center" wrapText="1"/>
    </xf>
    <xf numFmtId="1" fontId="2" fillId="0" borderId="7" xfId="2" applyNumberFormat="1" applyFont="1" applyBorder="1" applyAlignment="1">
      <alignment horizontal="center" vertical="center" wrapText="1"/>
    </xf>
    <xf numFmtId="0" fontId="13" fillId="0" borderId="8" xfId="2" applyFont="1" applyBorder="1" applyAlignment="1">
      <alignment vertical="center" wrapText="1"/>
    </xf>
    <xf numFmtId="1" fontId="2" fillId="0" borderId="8" xfId="2" applyNumberFormat="1" applyFont="1" applyBorder="1" applyAlignment="1">
      <alignment horizontal="center" vertical="center" wrapText="1"/>
    </xf>
    <xf numFmtId="1" fontId="2" fillId="0" borderId="7" xfId="2" applyNumberFormat="1" applyFont="1" applyBorder="1" applyAlignment="1">
      <alignment horizontal="center" vertical="center" wrapText="1"/>
    </xf>
    <xf numFmtId="3" fontId="2" fillId="0" borderId="8" xfId="2" applyNumberFormat="1" applyFont="1" applyBorder="1" applyAlignment="1">
      <alignment horizontal="center" vertical="center" wrapText="1"/>
    </xf>
    <xf numFmtId="0" fontId="2" fillId="0" borderId="7" xfId="2" applyFont="1" applyBorder="1" applyAlignment="1">
      <alignment horizontal="center" vertical="center" wrapText="1"/>
    </xf>
    <xf numFmtId="3" fontId="3" fillId="0" borderId="7" xfId="2" applyNumberFormat="1" applyFont="1" applyBorder="1" applyAlignment="1">
      <alignment vertical="center" wrapText="1"/>
    </xf>
    <xf numFmtId="3" fontId="3" fillId="0" borderId="7" xfId="2" applyNumberFormat="1" applyFont="1" applyBorder="1" applyAlignment="1">
      <alignment horizontal="center" vertical="center" wrapText="1"/>
    </xf>
    <xf numFmtId="165" fontId="3" fillId="0" borderId="8" xfId="1" applyNumberFormat="1" applyFont="1" applyFill="1" applyBorder="1" applyAlignment="1">
      <alignment vertical="center" wrapText="1"/>
    </xf>
    <xf numFmtId="165" fontId="3" fillId="0" borderId="7" xfId="1" applyNumberFormat="1" applyFont="1" applyFill="1" applyBorder="1" applyAlignment="1">
      <alignment vertical="center" wrapText="1"/>
    </xf>
    <xf numFmtId="10" fontId="7" fillId="0" borderId="8" xfId="2" applyNumberFormat="1" applyFont="1" applyBorder="1" applyAlignment="1">
      <alignment horizontal="center" vertical="center" wrapText="1"/>
    </xf>
    <xf numFmtId="1" fontId="3" fillId="0" borderId="7" xfId="2" applyNumberFormat="1" applyFont="1" applyBorder="1" applyAlignment="1">
      <alignment horizontal="center" vertical="center" wrapText="1"/>
    </xf>
    <xf numFmtId="0" fontId="3" fillId="0" borderId="7" xfId="2" applyFont="1" applyBorder="1" applyAlignment="1">
      <alignment vertical="center" wrapText="1"/>
    </xf>
    <xf numFmtId="0" fontId="3" fillId="0" borderId="7" xfId="2" applyFont="1" applyBorder="1" applyAlignment="1">
      <alignment horizontal="center" vertical="center" wrapText="1"/>
    </xf>
    <xf numFmtId="10" fontId="3" fillId="0" borderId="8" xfId="2" applyNumberFormat="1" applyFont="1" applyBorder="1" applyAlignment="1">
      <alignment horizontal="center" vertical="center" wrapText="1"/>
    </xf>
    <xf numFmtId="165" fontId="0" fillId="0" borderId="8" xfId="1" applyNumberFormat="1" applyFont="1" applyFill="1" applyBorder="1" applyAlignment="1">
      <alignment vertical="center" wrapText="1"/>
    </xf>
    <xf numFmtId="0" fontId="15" fillId="0" borderId="0" xfId="2" applyFont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0" fillId="0" borderId="17" xfId="2" applyFont="1" applyBorder="1" applyAlignment="1">
      <alignment horizontal="center" vertical="center" wrapText="1"/>
    </xf>
    <xf numFmtId="0" fontId="0" fillId="0" borderId="22" xfId="2" applyFont="1" applyBorder="1" applyAlignment="1">
      <alignment horizontal="center" vertical="center" wrapText="1"/>
    </xf>
    <xf numFmtId="0" fontId="0" fillId="0" borderId="8" xfId="2" applyFont="1" applyBorder="1" applyAlignment="1">
      <alignment horizontal="center" vertical="center" wrapText="1"/>
    </xf>
    <xf numFmtId="49" fontId="9" fillId="0" borderId="0" xfId="2" applyNumberFormat="1" applyFont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1" fontId="2" fillId="0" borderId="8" xfId="2" applyNumberFormat="1" applyFont="1" applyBorder="1" applyAlignment="1">
      <alignment horizontal="center" vertical="center" wrapText="1"/>
    </xf>
    <xf numFmtId="1" fontId="2" fillId="0" borderId="7" xfId="2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49" fontId="9" fillId="0" borderId="9" xfId="2" applyNumberFormat="1" applyFont="1" applyBorder="1" applyAlignment="1">
      <alignment horizontal="center" vertical="center" wrapText="1"/>
    </xf>
    <xf numFmtId="0" fontId="3" fillId="0" borderId="13" xfId="2" applyFont="1" applyBorder="1" applyAlignment="1">
      <alignment horizontal="center" vertical="center" wrapText="1"/>
    </xf>
    <xf numFmtId="0" fontId="3" fillId="0" borderId="17" xfId="2" applyFont="1" applyBorder="1" applyAlignment="1">
      <alignment horizontal="center" vertical="center" wrapText="1"/>
    </xf>
    <xf numFmtId="0" fontId="3" fillId="0" borderId="18" xfId="2" applyFont="1" applyBorder="1" applyAlignment="1">
      <alignment horizontal="center" vertical="center" wrapText="1"/>
    </xf>
    <xf numFmtId="0" fontId="3" fillId="0" borderId="14" xfId="2" applyFont="1" applyBorder="1" applyAlignment="1">
      <alignment horizontal="center" vertical="center" wrapText="1"/>
    </xf>
    <xf numFmtId="0" fontId="3" fillId="0" borderId="19" xfId="2" applyFont="1" applyBorder="1" applyAlignment="1">
      <alignment horizontal="center" vertical="center" wrapText="1"/>
    </xf>
    <xf numFmtId="0" fontId="3" fillId="0" borderId="20" xfId="2" applyFont="1" applyBorder="1" applyAlignment="1">
      <alignment horizontal="center" vertical="center" wrapText="1"/>
    </xf>
    <xf numFmtId="0" fontId="3" fillId="0" borderId="21" xfId="2" applyFont="1" applyBorder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0" fontId="3" fillId="0" borderId="12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49" fontId="9" fillId="0" borderId="0" xfId="2" applyNumberFormat="1" applyFont="1" applyAlignment="1">
      <alignment horizontal="left" vertical="center" wrapText="1"/>
    </xf>
    <xf numFmtId="49" fontId="9" fillId="0" borderId="0" xfId="2" applyNumberFormat="1" applyFont="1" applyBorder="1" applyAlignment="1">
      <alignment horizontal="left" vertical="center" wrapText="1"/>
    </xf>
    <xf numFmtId="0" fontId="3" fillId="0" borderId="15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16" xfId="2" applyFont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_AVANCE 2004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/Documents%20and%20Settings/Wilverth%20Ralda/Configuraci&#243;n%20local/Archivos%20temporales%20de%20Internet/Content.IE5/N9ATA4E2/MATRIZ%2520DE%2520INFORME%2520DE%2520AVANCE%2520FISICO%2520Y%2520FINANCIERO%2520PROGRAMA%2520SUPERTORTILLA%5b1%5d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4"/>
  <sheetViews>
    <sheetView tabSelected="1" zoomScaleNormal="100" zoomScaleSheetLayoutView="75" workbookViewId="0">
      <selection activeCell="D17" sqref="D17"/>
    </sheetView>
  </sheetViews>
  <sheetFormatPr baseColWidth="10" defaultColWidth="11.5703125" defaultRowHeight="12.75" x14ac:dyDescent="0.2"/>
  <cols>
    <col min="1" max="1" width="22.28515625" style="1" customWidth="1"/>
    <col min="2" max="2" width="30.5703125" style="2" customWidth="1"/>
    <col min="3" max="3" width="17.85546875" style="2" customWidth="1"/>
    <col min="4" max="4" width="22.7109375" style="2" customWidth="1"/>
    <col min="5" max="5" width="12.85546875" style="2" customWidth="1"/>
    <col min="6" max="6" width="9" style="17" customWidth="1"/>
    <col min="7" max="7" width="14" style="18" customWidth="1"/>
    <col min="8" max="8" width="9.140625" style="17" customWidth="1"/>
    <col min="9" max="9" width="10" style="1" bestFit="1" customWidth="1"/>
    <col min="10" max="10" width="11.42578125" style="21" bestFit="1" customWidth="1"/>
    <col min="11" max="11" width="9.28515625" style="22" bestFit="1" customWidth="1"/>
    <col min="12" max="12" width="15.28515625" style="17" bestFit="1" customWidth="1"/>
    <col min="13" max="13" width="14.28515625" style="17" bestFit="1" customWidth="1"/>
    <col min="14" max="14" width="16.42578125" style="17" customWidth="1"/>
    <col min="15" max="15" width="8.28515625" style="19" bestFit="1" customWidth="1"/>
    <col min="16" max="16" width="14.5703125" style="19" bestFit="1" customWidth="1"/>
    <col min="17" max="17" width="14.5703125" style="19" customWidth="1"/>
    <col min="18" max="18" width="9" style="2" bestFit="1" customWidth="1"/>
    <col min="19" max="19" width="8.140625" style="2" bestFit="1" customWidth="1"/>
    <col min="20" max="20" width="18.42578125" style="2" customWidth="1"/>
    <col min="21" max="16384" width="11.5703125" style="2"/>
  </cols>
  <sheetData>
    <row r="2" spans="1:20" ht="19.5" customHeight="1" x14ac:dyDescent="0.2">
      <c r="A2" s="75" t="s">
        <v>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</row>
    <row r="3" spans="1:20" ht="19.5" customHeight="1" x14ac:dyDescent="0.2">
      <c r="A3" s="60" t="s">
        <v>26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</row>
    <row r="4" spans="1:20" ht="18" customHeight="1" x14ac:dyDescent="0.2">
      <c r="A4" s="60" t="s">
        <v>27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</row>
    <row r="5" spans="1:20" ht="18" customHeight="1" x14ac:dyDescent="0.2">
      <c r="A5" s="60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</row>
    <row r="6" spans="1:20" ht="12.75" customHeight="1" x14ac:dyDescent="0.2">
      <c r="A6" s="4"/>
      <c r="B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s="16" customFormat="1" ht="21.75" customHeight="1" x14ac:dyDescent="0.2">
      <c r="A7" s="60" t="s">
        <v>31</v>
      </c>
      <c r="B7" s="60"/>
      <c r="C7" s="67" t="s">
        <v>32</v>
      </c>
      <c r="D7" s="67"/>
      <c r="E7" s="67"/>
      <c r="F7" s="67"/>
      <c r="G7" s="67"/>
      <c r="H7" s="67"/>
      <c r="I7" s="67"/>
      <c r="J7" s="9"/>
      <c r="K7" s="9"/>
      <c r="L7" s="9"/>
      <c r="M7" s="9"/>
      <c r="N7" s="9"/>
      <c r="O7" s="9"/>
      <c r="P7" s="9"/>
      <c r="Q7" s="9"/>
      <c r="R7" s="5"/>
      <c r="S7" s="5"/>
      <c r="T7" s="5"/>
    </row>
    <row r="8" spans="1:20" s="16" customFormat="1" ht="12.75" customHeight="1" x14ac:dyDescent="0.2">
      <c r="A8" s="5"/>
      <c r="B8" s="5"/>
      <c r="C8" s="5"/>
      <c r="D8" s="5"/>
      <c r="E8" s="5"/>
      <c r="F8" s="5"/>
      <c r="G8" s="6"/>
      <c r="H8" s="6"/>
      <c r="I8" s="7"/>
      <c r="J8" s="7"/>
      <c r="K8" s="7"/>
      <c r="L8" s="7"/>
      <c r="M8" s="7"/>
      <c r="N8" s="5"/>
      <c r="O8" s="5"/>
      <c r="P8" s="5"/>
      <c r="Q8" s="5"/>
      <c r="R8" s="5"/>
      <c r="S8" s="5"/>
      <c r="T8" s="5"/>
    </row>
    <row r="9" spans="1:20" s="16" customFormat="1" ht="12.75" customHeight="1" x14ac:dyDescent="0.2">
      <c r="A9" s="5"/>
      <c r="B9" s="5"/>
      <c r="C9" s="5"/>
      <c r="D9" s="5"/>
      <c r="E9" s="5"/>
      <c r="F9" s="5"/>
      <c r="G9" s="6"/>
      <c r="H9" s="6"/>
      <c r="I9" s="7"/>
      <c r="J9" s="7"/>
      <c r="K9" s="7"/>
      <c r="L9" s="7"/>
      <c r="M9" s="7"/>
      <c r="N9" s="5"/>
      <c r="O9" s="5"/>
      <c r="P9" s="5"/>
      <c r="Q9" s="5"/>
      <c r="R9" s="5"/>
      <c r="S9" s="5"/>
      <c r="T9" s="5"/>
    </row>
    <row r="10" spans="1:20" s="16" customFormat="1" ht="18" customHeight="1" x14ac:dyDescent="0.2">
      <c r="A10" s="78" t="s">
        <v>1</v>
      </c>
      <c r="B10" s="78"/>
      <c r="C10" s="79" t="s">
        <v>54</v>
      </c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9"/>
      <c r="O10" s="9"/>
      <c r="P10" s="9"/>
      <c r="Q10" s="9"/>
      <c r="R10" s="5"/>
      <c r="S10" s="5"/>
      <c r="T10" s="5"/>
    </row>
    <row r="11" spans="1:20" s="16" customFormat="1" ht="12.75" customHeight="1" x14ac:dyDescent="0.2">
      <c r="A11" s="5"/>
      <c r="B11" s="7"/>
      <c r="C11" s="7"/>
      <c r="D11" s="7"/>
      <c r="E11" s="5"/>
      <c r="F11" s="6"/>
      <c r="G11" s="6"/>
      <c r="H11" s="7"/>
      <c r="I11" s="7"/>
      <c r="J11" s="7"/>
      <c r="K11" s="7"/>
      <c r="L11" s="7"/>
      <c r="M11" s="7"/>
      <c r="N11" s="5"/>
      <c r="O11" s="5"/>
      <c r="P11" s="5"/>
      <c r="Q11" s="5"/>
      <c r="R11" s="5"/>
      <c r="S11" s="5"/>
      <c r="T11" s="5"/>
    </row>
    <row r="12" spans="1:20" s="16" customFormat="1" ht="17.25" customHeight="1" x14ac:dyDescent="0.2">
      <c r="A12" s="78" t="s">
        <v>18</v>
      </c>
      <c r="B12" s="78"/>
      <c r="C12" s="67" t="s">
        <v>53</v>
      </c>
      <c r="D12" s="67"/>
      <c r="E12" s="67"/>
      <c r="F12" s="67"/>
      <c r="G12" s="67"/>
      <c r="H12" s="67"/>
      <c r="I12" s="67"/>
      <c r="J12" s="7"/>
      <c r="K12" s="7"/>
      <c r="L12" s="7"/>
      <c r="M12" s="7"/>
      <c r="N12" s="5"/>
      <c r="O12" s="5"/>
      <c r="P12" s="5"/>
      <c r="Q12" s="5"/>
      <c r="R12" s="5"/>
      <c r="S12" s="5"/>
      <c r="T12" s="5"/>
    </row>
    <row r="13" spans="1:20" s="16" customFormat="1" ht="17.25" customHeight="1" x14ac:dyDescent="0.2">
      <c r="A13" s="8"/>
      <c r="B13" s="8"/>
      <c r="C13" s="8"/>
      <c r="D13" s="8"/>
      <c r="E13" s="8"/>
      <c r="F13" s="8"/>
      <c r="G13" s="8"/>
      <c r="H13" s="8"/>
      <c r="I13" s="7"/>
      <c r="J13" s="7"/>
      <c r="K13" s="7"/>
      <c r="L13" s="7"/>
      <c r="M13" s="7"/>
      <c r="N13" s="5"/>
      <c r="O13" s="5"/>
      <c r="P13" s="5"/>
      <c r="Q13" s="5"/>
      <c r="R13" s="5"/>
      <c r="S13" s="5"/>
      <c r="T13" s="5"/>
    </row>
    <row r="14" spans="1:20" s="16" customFormat="1" ht="12.75" customHeight="1" x14ac:dyDescent="0.2">
      <c r="A14" s="5"/>
      <c r="B14" s="7"/>
      <c r="C14" s="7"/>
      <c r="D14" s="7"/>
      <c r="E14" s="5"/>
      <c r="F14" s="6"/>
      <c r="G14" s="6"/>
      <c r="H14" s="7"/>
      <c r="I14" s="7"/>
      <c r="J14" s="7"/>
      <c r="K14" s="7"/>
      <c r="L14" s="7"/>
      <c r="M14" s="7"/>
      <c r="N14" s="5"/>
      <c r="O14" s="5"/>
      <c r="P14" s="5"/>
      <c r="Q14" s="5"/>
      <c r="R14" s="5"/>
      <c r="S14" s="5"/>
      <c r="T14" s="5"/>
    </row>
    <row r="15" spans="1:20" s="16" customFormat="1" ht="19.5" customHeight="1" x14ac:dyDescent="0.2">
      <c r="A15" s="78" t="s">
        <v>2</v>
      </c>
      <c r="B15" s="78"/>
      <c r="C15" s="67" t="s">
        <v>56</v>
      </c>
      <c r="D15" s="67"/>
      <c r="E15" s="67"/>
      <c r="F15" s="67"/>
      <c r="G15" s="67"/>
      <c r="H15" s="67"/>
      <c r="I15" s="67"/>
      <c r="J15" s="7"/>
      <c r="K15" s="7"/>
      <c r="L15" s="7"/>
      <c r="M15" s="7"/>
      <c r="N15" s="5"/>
      <c r="O15" s="5"/>
      <c r="P15" s="5"/>
      <c r="Q15" s="5"/>
      <c r="R15" s="5"/>
      <c r="S15" s="5"/>
      <c r="T15" s="5"/>
    </row>
    <row r="16" spans="1:20" s="16" customFormat="1" ht="12.75" customHeight="1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3" ht="13.5" thickBo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23" s="16" customFormat="1" ht="30" customHeight="1" thickBot="1" x14ac:dyDescent="0.25">
      <c r="A18" s="61" t="s">
        <v>29</v>
      </c>
      <c r="B18" s="61" t="s">
        <v>30</v>
      </c>
      <c r="C18" s="72" t="s">
        <v>23</v>
      </c>
      <c r="D18" s="73"/>
      <c r="E18" s="74"/>
      <c r="F18" s="68" t="s">
        <v>4</v>
      </c>
      <c r="G18" s="71"/>
      <c r="H18" s="68" t="s">
        <v>7</v>
      </c>
      <c r="I18" s="69"/>
      <c r="J18" s="70"/>
      <c r="K18" s="71"/>
      <c r="L18" s="80" t="s">
        <v>10</v>
      </c>
      <c r="M18" s="81"/>
      <c r="N18" s="81"/>
      <c r="O18" s="81"/>
      <c r="P18" s="82"/>
      <c r="Q18" s="24"/>
      <c r="R18" s="68" t="s">
        <v>28</v>
      </c>
      <c r="S18" s="71"/>
      <c r="T18" s="76" t="s">
        <v>17</v>
      </c>
    </row>
    <row r="19" spans="1:23" s="20" customFormat="1" ht="54.75" customHeight="1" thickBot="1" x14ac:dyDescent="0.25">
      <c r="A19" s="62"/>
      <c r="B19" s="62"/>
      <c r="C19" s="10" t="s">
        <v>21</v>
      </c>
      <c r="D19" s="10" t="s">
        <v>3</v>
      </c>
      <c r="E19" s="10" t="s">
        <v>24</v>
      </c>
      <c r="F19" s="11" t="s">
        <v>5</v>
      </c>
      <c r="G19" s="10" t="s">
        <v>6</v>
      </c>
      <c r="H19" s="12" t="s">
        <v>20</v>
      </c>
      <c r="I19" s="10" t="s">
        <v>8</v>
      </c>
      <c r="J19" s="12" t="s">
        <v>9</v>
      </c>
      <c r="K19" s="13" t="s">
        <v>13</v>
      </c>
      <c r="L19" s="14" t="s">
        <v>22</v>
      </c>
      <c r="M19" s="10" t="s">
        <v>11</v>
      </c>
      <c r="N19" s="10" t="s">
        <v>12</v>
      </c>
      <c r="O19" s="15" t="s">
        <v>14</v>
      </c>
      <c r="P19" s="15" t="s">
        <v>25</v>
      </c>
      <c r="Q19" s="15" t="s">
        <v>36</v>
      </c>
      <c r="R19" s="10" t="s">
        <v>15</v>
      </c>
      <c r="S19" s="10" t="s">
        <v>16</v>
      </c>
      <c r="T19" s="77"/>
    </row>
    <row r="20" spans="1:23" ht="36" customHeight="1" x14ac:dyDescent="0.2">
      <c r="A20" s="53" t="s">
        <v>33</v>
      </c>
      <c r="B20" s="65" t="s">
        <v>35</v>
      </c>
      <c r="C20" s="37" t="s">
        <v>37</v>
      </c>
      <c r="D20" s="32" t="s">
        <v>38</v>
      </c>
      <c r="E20" s="25"/>
      <c r="F20" s="55">
        <v>2331</v>
      </c>
      <c r="G20" s="55" t="s">
        <v>34</v>
      </c>
      <c r="H20" s="40">
        <v>12000</v>
      </c>
      <c r="I20" s="40">
        <v>2000</v>
      </c>
      <c r="J20" s="41">
        <f t="shared" ref="J20:J21" si="0">+I20*3</f>
        <v>6000</v>
      </c>
      <c r="K20" s="46">
        <v>0.5</v>
      </c>
      <c r="L20" s="30">
        <f>+(H20*165)</f>
        <v>1980000</v>
      </c>
      <c r="M20" s="30">
        <v>330000</v>
      </c>
      <c r="N20" s="51">
        <v>1980000</v>
      </c>
      <c r="O20" s="31">
        <f>+N20*1/L20</f>
        <v>1</v>
      </c>
      <c r="P20" s="63">
        <v>11</v>
      </c>
      <c r="Q20" s="26">
        <v>1000</v>
      </c>
      <c r="R20" s="29">
        <v>3000</v>
      </c>
      <c r="S20" s="29">
        <v>4000</v>
      </c>
      <c r="T20" s="57" t="s">
        <v>52</v>
      </c>
    </row>
    <row r="21" spans="1:23" ht="78" customHeight="1" x14ac:dyDescent="0.2">
      <c r="A21" s="54"/>
      <c r="B21" s="66"/>
      <c r="C21" s="37" t="s">
        <v>37</v>
      </c>
      <c r="D21" s="34" t="s">
        <v>39</v>
      </c>
      <c r="E21" s="23"/>
      <c r="F21" s="56"/>
      <c r="G21" s="56"/>
      <c r="H21" s="40">
        <v>12000</v>
      </c>
      <c r="I21" s="40">
        <v>2000</v>
      </c>
      <c r="J21" s="41">
        <f t="shared" si="0"/>
        <v>6000</v>
      </c>
      <c r="K21" s="46">
        <v>0.5</v>
      </c>
      <c r="L21" s="30">
        <f t="shared" ref="L21:L30" si="1">+(H21*165)</f>
        <v>1980000</v>
      </c>
      <c r="M21" s="30">
        <v>330000</v>
      </c>
      <c r="N21" s="51">
        <v>1980000</v>
      </c>
      <c r="O21" s="31">
        <f t="shared" ref="O21:O30" si="2">+N21*1/L21</f>
        <v>1</v>
      </c>
      <c r="P21" s="64"/>
      <c r="Q21" s="38">
        <v>1000</v>
      </c>
      <c r="R21" s="29">
        <v>3000</v>
      </c>
      <c r="S21" s="29">
        <v>4000</v>
      </c>
      <c r="T21" s="58"/>
      <c r="V21" s="27"/>
      <c r="W21" s="28"/>
    </row>
    <row r="22" spans="1:23" ht="15" customHeight="1" x14ac:dyDescent="0.2">
      <c r="A22" s="54"/>
      <c r="B22" s="66"/>
      <c r="C22" s="33" t="s">
        <v>41</v>
      </c>
      <c r="D22" s="34" t="s">
        <v>40</v>
      </c>
      <c r="E22" s="23"/>
      <c r="F22" s="56"/>
      <c r="G22" s="56"/>
      <c r="H22" s="41">
        <v>11652</v>
      </c>
      <c r="I22" s="41">
        <v>1942</v>
      </c>
      <c r="J22" s="41">
        <f>+I22*3</f>
        <v>5826</v>
      </c>
      <c r="K22" s="46">
        <v>0.5</v>
      </c>
      <c r="L22" s="30">
        <f t="shared" si="1"/>
        <v>1922580</v>
      </c>
      <c r="M22" s="35">
        <v>320430</v>
      </c>
      <c r="N22" s="51">
        <v>1922580</v>
      </c>
      <c r="O22" s="31">
        <f t="shared" si="2"/>
        <v>1</v>
      </c>
      <c r="P22" s="64"/>
      <c r="Q22" s="36">
        <v>971</v>
      </c>
      <c r="R22" s="23">
        <v>2913</v>
      </c>
      <c r="S22" s="23">
        <v>3884</v>
      </c>
      <c r="T22" s="58"/>
    </row>
    <row r="23" spans="1:23" ht="15" customHeight="1" x14ac:dyDescent="0.2">
      <c r="A23" s="54"/>
      <c r="B23" s="66"/>
      <c r="C23" s="33" t="s">
        <v>41</v>
      </c>
      <c r="D23" s="34" t="s">
        <v>43</v>
      </c>
      <c r="E23" s="23"/>
      <c r="F23" s="56"/>
      <c r="G23" s="56"/>
      <c r="H23" s="41">
        <v>7200</v>
      </c>
      <c r="I23" s="41">
        <v>1200</v>
      </c>
      <c r="J23" s="41">
        <f t="shared" ref="J23:J30" si="3">+I23*3</f>
        <v>3600</v>
      </c>
      <c r="K23" s="46">
        <v>0.5</v>
      </c>
      <c r="L23" s="30">
        <f t="shared" si="1"/>
        <v>1188000</v>
      </c>
      <c r="M23" s="35">
        <v>198000</v>
      </c>
      <c r="N23" s="51">
        <v>1188000</v>
      </c>
      <c r="O23" s="31">
        <f t="shared" si="2"/>
        <v>1</v>
      </c>
      <c r="P23" s="64"/>
      <c r="Q23" s="36">
        <v>600</v>
      </c>
      <c r="R23" s="23">
        <v>1800</v>
      </c>
      <c r="S23" s="23">
        <v>2400</v>
      </c>
      <c r="T23" s="58"/>
    </row>
    <row r="24" spans="1:23" ht="15" customHeight="1" x14ac:dyDescent="0.2">
      <c r="A24" s="54"/>
      <c r="B24" s="66"/>
      <c r="C24" s="33" t="s">
        <v>41</v>
      </c>
      <c r="D24" s="34" t="s">
        <v>44</v>
      </c>
      <c r="E24" s="23"/>
      <c r="F24" s="56"/>
      <c r="G24" s="56"/>
      <c r="H24" s="41">
        <v>8400</v>
      </c>
      <c r="I24" s="41">
        <v>1400</v>
      </c>
      <c r="J24" s="41">
        <f t="shared" si="3"/>
        <v>4200</v>
      </c>
      <c r="K24" s="46">
        <v>0.5</v>
      </c>
      <c r="L24" s="30">
        <f t="shared" si="1"/>
        <v>1386000</v>
      </c>
      <c r="M24" s="35">
        <v>231000</v>
      </c>
      <c r="N24" s="51">
        <v>1386000</v>
      </c>
      <c r="O24" s="31">
        <f t="shared" si="2"/>
        <v>1</v>
      </c>
      <c r="P24" s="64"/>
      <c r="Q24" s="36">
        <v>700</v>
      </c>
      <c r="R24" s="23">
        <v>2100</v>
      </c>
      <c r="S24" s="23">
        <v>2800</v>
      </c>
      <c r="T24" s="58"/>
    </row>
    <row r="25" spans="1:23" ht="22.5" customHeight="1" x14ac:dyDescent="0.2">
      <c r="A25" s="54"/>
      <c r="B25" s="66"/>
      <c r="C25" s="33" t="s">
        <v>41</v>
      </c>
      <c r="D25" s="34" t="s">
        <v>45</v>
      </c>
      <c r="E25" s="23"/>
      <c r="F25" s="56"/>
      <c r="G25" s="56"/>
      <c r="H25" s="41">
        <v>7200</v>
      </c>
      <c r="I25" s="41">
        <v>1200</v>
      </c>
      <c r="J25" s="41">
        <f t="shared" si="3"/>
        <v>3600</v>
      </c>
      <c r="K25" s="46">
        <v>0.5</v>
      </c>
      <c r="L25" s="30">
        <f t="shared" si="1"/>
        <v>1188000</v>
      </c>
      <c r="M25" s="35">
        <v>198000</v>
      </c>
      <c r="N25" s="51">
        <v>1188000</v>
      </c>
      <c r="O25" s="31">
        <f t="shared" si="2"/>
        <v>1</v>
      </c>
      <c r="P25" s="64"/>
      <c r="Q25" s="36">
        <v>600</v>
      </c>
      <c r="R25" s="23">
        <v>1800</v>
      </c>
      <c r="S25" s="23">
        <v>2400</v>
      </c>
      <c r="T25" s="58"/>
    </row>
    <row r="26" spans="1:23" ht="19.5" customHeight="1" x14ac:dyDescent="0.2">
      <c r="A26" s="54"/>
      <c r="B26" s="66"/>
      <c r="C26" s="33" t="s">
        <v>41</v>
      </c>
      <c r="D26" s="34" t="s">
        <v>46</v>
      </c>
      <c r="E26" s="23"/>
      <c r="F26" s="56"/>
      <c r="G26" s="56"/>
      <c r="H26" s="41">
        <v>14400</v>
      </c>
      <c r="I26" s="41">
        <v>2400</v>
      </c>
      <c r="J26" s="41">
        <f t="shared" si="3"/>
        <v>7200</v>
      </c>
      <c r="K26" s="46">
        <v>0.5</v>
      </c>
      <c r="L26" s="30">
        <f t="shared" si="1"/>
        <v>2376000</v>
      </c>
      <c r="M26" s="35">
        <v>396000</v>
      </c>
      <c r="N26" s="51">
        <v>2376000</v>
      </c>
      <c r="O26" s="31">
        <f t="shared" si="2"/>
        <v>1</v>
      </c>
      <c r="P26" s="64"/>
      <c r="Q26" s="39">
        <v>1200</v>
      </c>
      <c r="R26" s="23">
        <v>3600</v>
      </c>
      <c r="S26" s="23">
        <v>4800</v>
      </c>
      <c r="T26" s="58"/>
    </row>
    <row r="27" spans="1:23" ht="15" customHeight="1" x14ac:dyDescent="0.2">
      <c r="A27" s="54"/>
      <c r="B27" s="66"/>
      <c r="C27" s="33" t="s">
        <v>47</v>
      </c>
      <c r="D27" s="34" t="s">
        <v>48</v>
      </c>
      <c r="E27" s="23"/>
      <c r="F27" s="56"/>
      <c r="G27" s="56"/>
      <c r="H27" s="41">
        <v>20400</v>
      </c>
      <c r="I27" s="41">
        <v>3400</v>
      </c>
      <c r="J27" s="41">
        <f t="shared" si="3"/>
        <v>10200</v>
      </c>
      <c r="K27" s="46">
        <v>0.5</v>
      </c>
      <c r="L27" s="30">
        <f t="shared" si="1"/>
        <v>3366000</v>
      </c>
      <c r="M27" s="35">
        <v>561000</v>
      </c>
      <c r="N27" s="51">
        <v>3366000</v>
      </c>
      <c r="O27" s="31">
        <f t="shared" si="2"/>
        <v>1</v>
      </c>
      <c r="P27" s="64"/>
      <c r="Q27" s="36">
        <v>1700</v>
      </c>
      <c r="R27" s="23">
        <v>5100</v>
      </c>
      <c r="S27" s="23">
        <v>6800</v>
      </c>
      <c r="T27" s="58"/>
    </row>
    <row r="28" spans="1:23" ht="15" customHeight="1" x14ac:dyDescent="0.2">
      <c r="A28" s="54"/>
      <c r="B28" s="66"/>
      <c r="C28" s="33" t="s">
        <v>49</v>
      </c>
      <c r="D28" s="34" t="s">
        <v>49</v>
      </c>
      <c r="E28" s="23"/>
      <c r="F28" s="56"/>
      <c r="G28" s="56"/>
      <c r="H28" s="41">
        <v>6000</v>
      </c>
      <c r="I28" s="41">
        <v>1000</v>
      </c>
      <c r="J28" s="41">
        <f t="shared" si="3"/>
        <v>3000</v>
      </c>
      <c r="K28" s="46">
        <v>0.5</v>
      </c>
      <c r="L28" s="30">
        <f t="shared" si="1"/>
        <v>990000</v>
      </c>
      <c r="M28" s="35">
        <v>165000</v>
      </c>
      <c r="N28" s="51">
        <v>990000</v>
      </c>
      <c r="O28" s="31">
        <f t="shared" si="2"/>
        <v>1</v>
      </c>
      <c r="P28" s="64"/>
      <c r="Q28" s="39">
        <v>500</v>
      </c>
      <c r="R28" s="23">
        <v>1500</v>
      </c>
      <c r="S28" s="23">
        <v>2000</v>
      </c>
      <c r="T28" s="58"/>
    </row>
    <row r="29" spans="1:23" ht="15" customHeight="1" x14ac:dyDescent="0.2">
      <c r="A29" s="54"/>
      <c r="B29" s="66"/>
      <c r="C29" s="33" t="s">
        <v>49</v>
      </c>
      <c r="D29" s="34" t="s">
        <v>50</v>
      </c>
      <c r="E29" s="23"/>
      <c r="F29" s="56"/>
      <c r="G29" s="56"/>
      <c r="H29" s="41">
        <v>6000</v>
      </c>
      <c r="I29" s="41">
        <v>1000</v>
      </c>
      <c r="J29" s="41">
        <f t="shared" si="3"/>
        <v>3000</v>
      </c>
      <c r="K29" s="46">
        <v>0.5</v>
      </c>
      <c r="L29" s="30">
        <f t="shared" si="1"/>
        <v>990000</v>
      </c>
      <c r="M29" s="35">
        <v>165000</v>
      </c>
      <c r="N29" s="51">
        <v>990000</v>
      </c>
      <c r="O29" s="31">
        <f t="shared" si="2"/>
        <v>1</v>
      </c>
      <c r="P29" s="64"/>
      <c r="Q29" s="39">
        <v>500</v>
      </c>
      <c r="R29" s="23">
        <v>1500</v>
      </c>
      <c r="S29" s="23">
        <v>2000</v>
      </c>
      <c r="T29" s="58"/>
    </row>
    <row r="30" spans="1:23" x14ac:dyDescent="0.2">
      <c r="A30" s="54"/>
      <c r="B30" s="66"/>
      <c r="C30" s="33" t="s">
        <v>51</v>
      </c>
      <c r="D30" s="34" t="s">
        <v>42</v>
      </c>
      <c r="E30" s="23"/>
      <c r="F30" s="56"/>
      <c r="G30" s="56"/>
      <c r="H30" s="42">
        <f>SUM(H20:H29)</f>
        <v>105252</v>
      </c>
      <c r="I30" s="43">
        <f>SUM(I20:I29)</f>
        <v>17542</v>
      </c>
      <c r="J30" s="49">
        <f t="shared" si="3"/>
        <v>52626</v>
      </c>
      <c r="K30" s="50">
        <v>0.5</v>
      </c>
      <c r="L30" s="44">
        <f t="shared" si="1"/>
        <v>17366580</v>
      </c>
      <c r="M30" s="45">
        <f>SUM(M20:M29)</f>
        <v>2894430</v>
      </c>
      <c r="N30" s="44">
        <f>SUM(N20:N29)</f>
        <v>17366580</v>
      </c>
      <c r="O30" s="31">
        <f t="shared" si="2"/>
        <v>1</v>
      </c>
      <c r="P30" s="64"/>
      <c r="Q30" s="47">
        <f>SUM(Q20:Q29)</f>
        <v>8771</v>
      </c>
      <c r="R30" s="48">
        <f>SUM(R20:R29)</f>
        <v>26313</v>
      </c>
      <c r="S30" s="48">
        <f>SUM(S20:S29)</f>
        <v>35084</v>
      </c>
      <c r="T30" s="59"/>
    </row>
    <row r="34" spans="1:5" ht="114.75" customHeight="1" x14ac:dyDescent="0.2">
      <c r="A34" s="52" t="s">
        <v>55</v>
      </c>
      <c r="B34" s="52"/>
      <c r="C34" s="52"/>
      <c r="D34" s="52"/>
      <c r="E34" s="52"/>
    </row>
  </sheetData>
  <dataConsolidate function="count">
    <dataRefs count="1">
      <dataRef ref="B10" sheet="M. INF. MENSUAL" r:id="rId1"/>
    </dataRefs>
  </dataConsolidate>
  <mergeCells count="27">
    <mergeCell ref="A2:T2"/>
    <mergeCell ref="A3:T3"/>
    <mergeCell ref="A5:T5"/>
    <mergeCell ref="T18:T19"/>
    <mergeCell ref="A15:B15"/>
    <mergeCell ref="C10:M10"/>
    <mergeCell ref="A7:B7"/>
    <mergeCell ref="C7:I7"/>
    <mergeCell ref="A10:B10"/>
    <mergeCell ref="A12:B12"/>
    <mergeCell ref="C12:I12"/>
    <mergeCell ref="R18:S18"/>
    <mergeCell ref="L18:P18"/>
    <mergeCell ref="A34:E34"/>
    <mergeCell ref="A20:A30"/>
    <mergeCell ref="F20:F30"/>
    <mergeCell ref="T20:T30"/>
    <mergeCell ref="A4:T4"/>
    <mergeCell ref="A18:A19"/>
    <mergeCell ref="P20:P30"/>
    <mergeCell ref="G20:G30"/>
    <mergeCell ref="B18:B19"/>
    <mergeCell ref="B20:B30"/>
    <mergeCell ref="C15:I15"/>
    <mergeCell ref="H18:K18"/>
    <mergeCell ref="F18:G18"/>
    <mergeCell ref="C18:E18"/>
  </mergeCells>
  <phoneticPr fontId="6" type="noConversion"/>
  <printOptions horizontalCentered="1" verticalCentered="1"/>
  <pageMargins left="0" right="0" top="0.23622047244094491" bottom="0" header="0" footer="0.23622047244094491"/>
  <pageSetup paperSize="300" scale="55" orientation="landscape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" sqref="A4"/>
    </sheetView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M. INF. MENSUAL</vt:lpstr>
      <vt:lpstr>INF. CLASIFICADOR GENERO</vt:lpstr>
      <vt:lpstr>'M. INF. MENSUAL'!Títulos_a_imprimir</vt:lpstr>
    </vt:vector>
  </TitlesOfParts>
  <Manager>Lic. Aarón Velásquez</Manager>
  <Company>MAGA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Físico y Financiero</dc:title>
  <dc:subject>Mes de Junio</dc:subject>
  <dc:creator>UGD</dc:creator>
  <cp:keywords>IFFMAYO/2003</cp:keywords>
  <cp:lastModifiedBy>bcastellanos</cp:lastModifiedBy>
  <cp:lastPrinted>2012-12-12T21:49:18Z</cp:lastPrinted>
  <dcterms:created xsi:type="dcterms:W3CDTF">2003-03-05T22:22:26Z</dcterms:created>
  <dcterms:modified xsi:type="dcterms:W3CDTF">2012-12-20T20:10:23Z</dcterms:modified>
  <cp:category>Informe Mensual</cp:category>
</cp:coreProperties>
</file>