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840" yWindow="315" windowWidth="15075" windowHeight="7455" tabRatio="755"/>
  </bookViews>
  <sheets>
    <sheet name="EJEC. MUNICIPAL" sheetId="11" r:id="rId1"/>
    <sheet name="RESUMEN EJEC. " sheetId="31" r:id="rId2"/>
  </sheets>
  <definedNames>
    <definedName name="_xlnm._FilterDatabase" localSheetId="0" hidden="1">'EJEC. MUNICIPAL'!$A$6:$K$823</definedName>
    <definedName name="_xlnm.Print_Area" localSheetId="0">'EJEC. MUNICIPAL'!$A$1:$K$823</definedName>
    <definedName name="_xlnm.Print_Area" localSheetId="1">'RESUMEN EJEC. '!$A$1:$D$727</definedName>
    <definedName name="_xlnm.Print_Titles" localSheetId="0">'EJEC. MUNICIPAL'!$6:$6</definedName>
    <definedName name="_xlnm.Print_Titles" localSheetId="1">'RESUMEN EJEC. '!#REF!</definedName>
  </definedNames>
  <calcPr calcId="125725"/>
</workbook>
</file>

<file path=xl/calcChain.xml><?xml version="1.0" encoding="utf-8"?>
<calcChain xmlns="http://schemas.openxmlformats.org/spreadsheetml/2006/main">
  <c r="C727" i="31"/>
  <c r="D725"/>
  <c r="D724"/>
  <c r="D723"/>
  <c r="D722"/>
  <c r="D721"/>
  <c r="D720"/>
  <c r="D719"/>
  <c r="D718"/>
  <c r="D717"/>
  <c r="D716"/>
  <c r="D715"/>
  <c r="D714"/>
  <c r="D713"/>
  <c r="D712"/>
  <c r="D711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B687"/>
  <c r="D687" s="1"/>
  <c r="D686"/>
  <c r="D685"/>
  <c r="D684"/>
  <c r="D683"/>
  <c r="B683"/>
  <c r="D682"/>
  <c r="D681"/>
  <c r="D680"/>
  <c r="D679"/>
  <c r="D678"/>
  <c r="B677"/>
  <c r="D677" s="1"/>
  <c r="D676"/>
  <c r="D675"/>
  <c r="B674"/>
  <c r="D674" s="1"/>
  <c r="D673"/>
  <c r="D672"/>
  <c r="D671"/>
  <c r="D670"/>
  <c r="D669"/>
  <c r="D668"/>
  <c r="D667"/>
  <c r="D666"/>
  <c r="D665"/>
  <c r="D664"/>
  <c r="D663"/>
  <c r="B662"/>
  <c r="D662" s="1"/>
  <c r="D661"/>
  <c r="D660"/>
  <c r="D659"/>
  <c r="D658"/>
  <c r="D657"/>
  <c r="D656"/>
  <c r="D655"/>
  <c r="D654"/>
  <c r="B653"/>
  <c r="D653" s="1"/>
  <c r="D652"/>
  <c r="D651"/>
  <c r="D650"/>
  <c r="D649"/>
  <c r="D648"/>
  <c r="D647"/>
  <c r="B646"/>
  <c r="D646" s="1"/>
  <c r="D645"/>
  <c r="D643"/>
  <c r="D642"/>
  <c r="D641"/>
  <c r="D640"/>
  <c r="D639"/>
  <c r="D638"/>
  <c r="B637"/>
  <c r="D637" s="1"/>
  <c r="D636"/>
  <c r="D635"/>
  <c r="D634"/>
  <c r="D633"/>
  <c r="D632"/>
  <c r="D631"/>
  <c r="D630"/>
  <c r="D629"/>
  <c r="D628"/>
  <c r="D627"/>
  <c r="D626"/>
  <c r="D625"/>
  <c r="D624"/>
  <c r="B624"/>
  <c r="D623"/>
  <c r="D622"/>
  <c r="D621"/>
  <c r="D620"/>
  <c r="D619"/>
  <c r="D618"/>
  <c r="B618"/>
  <c r="D617"/>
  <c r="D616"/>
  <c r="D615"/>
  <c r="D614"/>
  <c r="B613"/>
  <c r="D613" s="1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B576"/>
  <c r="D576" s="1"/>
  <c r="D575"/>
  <c r="D574"/>
  <c r="D573"/>
  <c r="D572"/>
  <c r="D571"/>
  <c r="D570"/>
  <c r="D569"/>
  <c r="D568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B497"/>
  <c r="D497" s="1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B476"/>
  <c r="D476" s="1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5"/>
  <c r="D454"/>
  <c r="D453"/>
  <c r="D452"/>
  <c r="D451"/>
  <c r="D450"/>
  <c r="D449"/>
  <c r="D448"/>
  <c r="D447"/>
  <c r="B446"/>
  <c r="D446" s="1"/>
  <c r="D445"/>
  <c r="D444"/>
  <c r="D443"/>
  <c r="D442"/>
  <c r="D441"/>
  <c r="D440"/>
  <c r="D439"/>
  <c r="D438"/>
  <c r="D437"/>
  <c r="D436"/>
  <c r="D435"/>
  <c r="D434"/>
  <c r="D433"/>
  <c r="D432"/>
  <c r="B431"/>
  <c r="D431" s="1"/>
  <c r="D430"/>
  <c r="D429"/>
  <c r="D428"/>
  <c r="D427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6"/>
  <c r="D395"/>
  <c r="D394"/>
  <c r="D393"/>
  <c r="D392"/>
  <c r="D391"/>
  <c r="D390"/>
  <c r="D389"/>
  <c r="D388"/>
  <c r="B388"/>
  <c r="D387"/>
  <c r="D386"/>
  <c r="D385"/>
  <c r="D384"/>
  <c r="D383"/>
  <c r="D382"/>
  <c r="D381"/>
  <c r="D380"/>
  <c r="D379"/>
  <c r="D378"/>
  <c r="D377"/>
  <c r="D376"/>
  <c r="B376"/>
  <c r="D375"/>
  <c r="D374"/>
  <c r="D373"/>
  <c r="D372"/>
  <c r="D371"/>
  <c r="D370"/>
  <c r="B370"/>
  <c r="D369"/>
  <c r="D368"/>
  <c r="D367"/>
  <c r="D366"/>
  <c r="D365"/>
  <c r="D364"/>
  <c r="D363"/>
  <c r="D362"/>
  <c r="D361"/>
  <c r="D360"/>
  <c r="D359"/>
  <c r="D358"/>
  <c r="D357"/>
  <c r="D356"/>
  <c r="D355"/>
  <c r="D354"/>
  <c r="B353"/>
  <c r="D353" s="1"/>
  <c r="D352"/>
  <c r="D351"/>
  <c r="D350"/>
  <c r="D349"/>
  <c r="D348"/>
  <c r="D346"/>
  <c r="D345"/>
  <c r="D344"/>
  <c r="D343"/>
  <c r="D342"/>
  <c r="D341"/>
  <c r="D340"/>
  <c r="D339"/>
  <c r="D338"/>
  <c r="B338"/>
  <c r="D337"/>
  <c r="D336"/>
  <c r="D335"/>
  <c r="D334"/>
  <c r="D333"/>
  <c r="D332"/>
  <c r="D331"/>
  <c r="D330"/>
  <c r="D329"/>
  <c r="D328"/>
  <c r="D327"/>
  <c r="B326"/>
  <c r="D326" s="1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B238"/>
  <c r="D238" s="1"/>
  <c r="D237"/>
  <c r="D236"/>
  <c r="D235"/>
  <c r="D234"/>
  <c r="D233"/>
  <c r="D232"/>
  <c r="D231"/>
  <c r="D230"/>
  <c r="D229"/>
  <c r="D228"/>
  <c r="D227"/>
  <c r="D226"/>
  <c r="D225"/>
  <c r="B223"/>
  <c r="D223" s="1"/>
  <c r="D222"/>
  <c r="D221"/>
  <c r="D220"/>
  <c r="D219"/>
  <c r="D218"/>
  <c r="D217"/>
  <c r="B216"/>
  <c r="D216" s="1"/>
  <c r="D215"/>
  <c r="D214"/>
  <c r="D213"/>
  <c r="D212"/>
  <c r="D211"/>
  <c r="D210"/>
  <c r="D208"/>
  <c r="D207"/>
  <c r="D206"/>
  <c r="D205"/>
  <c r="D204"/>
  <c r="D203"/>
  <c r="D202"/>
  <c r="B201"/>
  <c r="D201" s="1"/>
  <c r="D200"/>
  <c r="D199"/>
  <c r="B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B147"/>
  <c r="D147" s="1"/>
  <c r="D146"/>
  <c r="D145"/>
  <c r="D144"/>
  <c r="D142"/>
  <c r="D141"/>
  <c r="D140"/>
  <c r="D139"/>
  <c r="D138"/>
  <c r="D137"/>
  <c r="D136"/>
  <c r="D135"/>
  <c r="D134"/>
  <c r="D133"/>
  <c r="D132"/>
  <c r="D131"/>
  <c r="D130"/>
  <c r="B129"/>
  <c r="D129" s="1"/>
  <c r="D128"/>
  <c r="B128"/>
  <c r="D127"/>
  <c r="D126"/>
  <c r="D125"/>
  <c r="D124"/>
  <c r="B123"/>
  <c r="D123" s="1"/>
  <c r="D122"/>
  <c r="D121"/>
  <c r="D120"/>
  <c r="D119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7"/>
  <c r="D86"/>
  <c r="D85"/>
  <c r="D84"/>
  <c r="D83"/>
  <c r="D82"/>
  <c r="D81"/>
  <c r="D80"/>
  <c r="D79"/>
  <c r="D78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1"/>
  <c r="D50"/>
  <c r="D49"/>
  <c r="D48"/>
  <c r="D47"/>
  <c r="D46"/>
  <c r="B45"/>
  <c r="D45" s="1"/>
  <c r="D44"/>
  <c r="D43"/>
  <c r="D42"/>
  <c r="D41"/>
  <c r="D40"/>
  <c r="D39"/>
  <c r="D38"/>
  <c r="D37"/>
  <c r="D36"/>
  <c r="D35"/>
  <c r="L34"/>
  <c r="K34"/>
  <c r="J34"/>
  <c r="I34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B11"/>
  <c r="D11" s="1"/>
  <c r="D10"/>
  <c r="D9"/>
  <c r="D8"/>
  <c r="D7"/>
  <c r="D6"/>
  <c r="D5"/>
  <c r="D4"/>
  <c r="D2"/>
  <c r="B727"/>
  <c r="D1"/>
  <c r="D727" l="1"/>
  <c r="E823" i="11" l="1"/>
  <c r="F821"/>
  <c r="K821" s="1"/>
  <c r="F820"/>
  <c r="K820" s="1"/>
  <c r="F819"/>
  <c r="K819" s="1"/>
  <c r="F818"/>
  <c r="K818" s="1"/>
  <c r="F817"/>
  <c r="K817" s="1"/>
  <c r="F816"/>
  <c r="K816" s="1"/>
  <c r="F815"/>
  <c r="K815" s="1"/>
  <c r="F814"/>
  <c r="K814" s="1"/>
  <c r="F813"/>
  <c r="K813" s="1"/>
  <c r="F812"/>
  <c r="K812" s="1"/>
  <c r="F811"/>
  <c r="K811" s="1"/>
  <c r="F810"/>
  <c r="K810" s="1"/>
  <c r="F809"/>
  <c r="K809" s="1"/>
  <c r="F808"/>
  <c r="K808" s="1"/>
  <c r="F807"/>
  <c r="K807" s="1"/>
  <c r="K822" s="1"/>
  <c r="F805"/>
  <c r="K805" s="1"/>
  <c r="F804"/>
  <c r="K804" s="1"/>
  <c r="F803"/>
  <c r="K803" s="1"/>
  <c r="F802"/>
  <c r="K802" s="1"/>
  <c r="F801"/>
  <c r="K801" s="1"/>
  <c r="F800"/>
  <c r="K800" s="1"/>
  <c r="F799"/>
  <c r="K799" s="1"/>
  <c r="F798"/>
  <c r="K798" s="1"/>
  <c r="F797"/>
  <c r="K797" s="1"/>
  <c r="F796"/>
  <c r="K796" s="1"/>
  <c r="F795"/>
  <c r="K795" s="1"/>
  <c r="F794"/>
  <c r="K794" s="1"/>
  <c r="F793"/>
  <c r="K793" s="1"/>
  <c r="F792"/>
  <c r="K792" s="1"/>
  <c r="F791"/>
  <c r="K791" s="1"/>
  <c r="F790"/>
  <c r="K790" s="1"/>
  <c r="F789"/>
  <c r="K789" s="1"/>
  <c r="F788"/>
  <c r="K788" s="1"/>
  <c r="F787"/>
  <c r="K787" s="1"/>
  <c r="F786"/>
  <c r="K786" s="1"/>
  <c r="F785"/>
  <c r="K785" s="1"/>
  <c r="D783"/>
  <c r="F783" s="1"/>
  <c r="F782"/>
  <c r="K782" s="1"/>
  <c r="F781"/>
  <c r="K781" s="1"/>
  <c r="F780"/>
  <c r="K780" s="1"/>
  <c r="D779"/>
  <c r="F779" s="1"/>
  <c r="F778"/>
  <c r="K778" s="1"/>
  <c r="F777"/>
  <c r="K777" s="1"/>
  <c r="F776"/>
  <c r="K776" s="1"/>
  <c r="F775"/>
  <c r="K775" s="1"/>
  <c r="F774"/>
  <c r="K774" s="1"/>
  <c r="D773"/>
  <c r="F773" s="1"/>
  <c r="F772"/>
  <c r="K772" s="1"/>
  <c r="F771"/>
  <c r="K771" s="1"/>
  <c r="D770"/>
  <c r="F770" s="1"/>
  <c r="F769"/>
  <c r="K769" s="1"/>
  <c r="F768"/>
  <c r="K768" s="1"/>
  <c r="F767"/>
  <c r="K767" s="1"/>
  <c r="F766"/>
  <c r="K766" s="1"/>
  <c r="F765"/>
  <c r="K765" s="1"/>
  <c r="F764"/>
  <c r="K764" s="1"/>
  <c r="F763"/>
  <c r="K763" s="1"/>
  <c r="F762"/>
  <c r="K762" s="1"/>
  <c r="F761"/>
  <c r="K761" s="1"/>
  <c r="F760"/>
  <c r="K760" s="1"/>
  <c r="F759"/>
  <c r="K759" s="1"/>
  <c r="D758"/>
  <c r="F758" s="1"/>
  <c r="F757"/>
  <c r="K757" s="1"/>
  <c r="F756"/>
  <c r="K756" s="1"/>
  <c r="F755"/>
  <c r="K755" s="1"/>
  <c r="F754"/>
  <c r="K754" s="1"/>
  <c r="F753"/>
  <c r="K753" s="1"/>
  <c r="F752"/>
  <c r="K752" s="1"/>
  <c r="F751"/>
  <c r="K751" s="1"/>
  <c r="F750"/>
  <c r="K750" s="1"/>
  <c r="D749"/>
  <c r="F749" s="1"/>
  <c r="F748"/>
  <c r="K748" s="1"/>
  <c r="F747"/>
  <c r="K747" s="1"/>
  <c r="F746"/>
  <c r="K746" s="1"/>
  <c r="F745"/>
  <c r="K745" s="1"/>
  <c r="F744"/>
  <c r="K744" s="1"/>
  <c r="F743"/>
  <c r="K743" s="1"/>
  <c r="D742"/>
  <c r="F742" s="1"/>
  <c r="F741"/>
  <c r="K741" s="1"/>
  <c r="F739"/>
  <c r="K739" s="1"/>
  <c r="F738"/>
  <c r="K738" s="1"/>
  <c r="F737"/>
  <c r="K737" s="1"/>
  <c r="F736"/>
  <c r="K736" s="1"/>
  <c r="F735"/>
  <c r="K735" s="1"/>
  <c r="F734"/>
  <c r="K734" s="1"/>
  <c r="D733"/>
  <c r="F733" s="1"/>
  <c r="F732"/>
  <c r="K732" s="1"/>
  <c r="F731"/>
  <c r="K731" s="1"/>
  <c r="F730"/>
  <c r="K730" s="1"/>
  <c r="F729"/>
  <c r="K729" s="1"/>
  <c r="F728"/>
  <c r="K728" s="1"/>
  <c r="F727"/>
  <c r="K727" s="1"/>
  <c r="F726"/>
  <c r="K726" s="1"/>
  <c r="F725"/>
  <c r="K725" s="1"/>
  <c r="F724"/>
  <c r="K724" s="1"/>
  <c r="F723"/>
  <c r="K723" s="1"/>
  <c r="F722"/>
  <c r="K722" s="1"/>
  <c r="F721"/>
  <c r="K721" s="1"/>
  <c r="D720"/>
  <c r="F720" s="1"/>
  <c r="F719"/>
  <c r="K719" s="1"/>
  <c r="F718"/>
  <c r="K718" s="1"/>
  <c r="F717"/>
  <c r="K717" s="1"/>
  <c r="F716"/>
  <c r="K716" s="1"/>
  <c r="F715"/>
  <c r="K715" s="1"/>
  <c r="D714"/>
  <c r="F714" s="1"/>
  <c r="F713"/>
  <c r="K713" s="1"/>
  <c r="F712"/>
  <c r="K712" s="1"/>
  <c r="F711"/>
  <c r="K711" s="1"/>
  <c r="F710"/>
  <c r="K710" s="1"/>
  <c r="D709"/>
  <c r="F709" s="1"/>
  <c r="F708"/>
  <c r="K708" s="1"/>
  <c r="F707"/>
  <c r="K707" s="1"/>
  <c r="F706"/>
  <c r="K706" s="1"/>
  <c r="F705"/>
  <c r="K705" s="1"/>
  <c r="F704"/>
  <c r="K704" s="1"/>
  <c r="F703"/>
  <c r="K703" s="1"/>
  <c r="F702"/>
  <c r="K702" s="1"/>
  <c r="F701"/>
  <c r="K701" s="1"/>
  <c r="F700"/>
  <c r="K700" s="1"/>
  <c r="F699"/>
  <c r="K699" s="1"/>
  <c r="F698"/>
  <c r="K698" s="1"/>
  <c r="F697"/>
  <c r="K697" s="1"/>
  <c r="F696"/>
  <c r="K696" s="1"/>
  <c r="F695"/>
  <c r="K695" s="1"/>
  <c r="F694"/>
  <c r="K694" s="1"/>
  <c r="F693"/>
  <c r="K693" s="1"/>
  <c r="F692"/>
  <c r="K692" s="1"/>
  <c r="F691"/>
  <c r="K691" s="1"/>
  <c r="F690"/>
  <c r="K690" s="1"/>
  <c r="F689"/>
  <c r="K689" s="1"/>
  <c r="F688"/>
  <c r="K688" s="1"/>
  <c r="F687"/>
  <c r="K687" s="1"/>
  <c r="F686"/>
  <c r="K686" s="1"/>
  <c r="F685"/>
  <c r="K685" s="1"/>
  <c r="F684"/>
  <c r="K684" s="1"/>
  <c r="F683"/>
  <c r="K683" s="1"/>
  <c r="F682"/>
  <c r="K682" s="1"/>
  <c r="F681"/>
  <c r="K681" s="1"/>
  <c r="F680"/>
  <c r="K680" s="1"/>
  <c r="F679"/>
  <c r="K679" s="1"/>
  <c r="F678"/>
  <c r="K678" s="1"/>
  <c r="F677"/>
  <c r="K677" s="1"/>
  <c r="F676"/>
  <c r="K676" s="1"/>
  <c r="F675"/>
  <c r="K675" s="1"/>
  <c r="F674"/>
  <c r="K674" s="1"/>
  <c r="F673"/>
  <c r="D672"/>
  <c r="F672" s="1"/>
  <c r="F671"/>
  <c r="K671" s="1"/>
  <c r="F670"/>
  <c r="K670" s="1"/>
  <c r="F669"/>
  <c r="K669" s="1"/>
  <c r="F668"/>
  <c r="K668" s="1"/>
  <c r="F667"/>
  <c r="K667" s="1"/>
  <c r="F666"/>
  <c r="K666" s="1"/>
  <c r="F665"/>
  <c r="K665" s="1"/>
  <c r="F664"/>
  <c r="K664" s="1"/>
  <c r="F662"/>
  <c r="K662" s="1"/>
  <c r="F661"/>
  <c r="K661" s="1"/>
  <c r="F660"/>
  <c r="K660" s="1"/>
  <c r="F659"/>
  <c r="K659" s="1"/>
  <c r="F658"/>
  <c r="K658" s="1"/>
  <c r="F657"/>
  <c r="K657" s="1"/>
  <c r="F656"/>
  <c r="K656" s="1"/>
  <c r="F655"/>
  <c r="K655" s="1"/>
  <c r="F654"/>
  <c r="K654" s="1"/>
  <c r="F653"/>
  <c r="K653" s="1"/>
  <c r="F652"/>
  <c r="K652" s="1"/>
  <c r="F651"/>
  <c r="K651" s="1"/>
  <c r="F650"/>
  <c r="K650" s="1"/>
  <c r="F649"/>
  <c r="K649" s="1"/>
  <c r="F648"/>
  <c r="K648" s="1"/>
  <c r="F647"/>
  <c r="K647" s="1"/>
  <c r="F646"/>
  <c r="K646" s="1"/>
  <c r="F645"/>
  <c r="K645" s="1"/>
  <c r="F644"/>
  <c r="K644" s="1"/>
  <c r="F643"/>
  <c r="K643" s="1"/>
  <c r="F642"/>
  <c r="K642" s="1"/>
  <c r="F641"/>
  <c r="K641" s="1"/>
  <c r="F640"/>
  <c r="K640" s="1"/>
  <c r="F639"/>
  <c r="K639" s="1"/>
  <c r="F638"/>
  <c r="K638" s="1"/>
  <c r="F637"/>
  <c r="K637" s="1"/>
  <c r="F636"/>
  <c r="K636" s="1"/>
  <c r="F635"/>
  <c r="K635" s="1"/>
  <c r="F634"/>
  <c r="K634" s="1"/>
  <c r="F633"/>
  <c r="K633" s="1"/>
  <c r="F632"/>
  <c r="K632" s="1"/>
  <c r="F630"/>
  <c r="K630" s="1"/>
  <c r="F629"/>
  <c r="K629" s="1"/>
  <c r="F628"/>
  <c r="K628" s="1"/>
  <c r="F627"/>
  <c r="K627" s="1"/>
  <c r="F626"/>
  <c r="K626" s="1"/>
  <c r="F625"/>
  <c r="K625" s="1"/>
  <c r="F624"/>
  <c r="K624" s="1"/>
  <c r="F623"/>
  <c r="K623" s="1"/>
  <c r="F622"/>
  <c r="K622" s="1"/>
  <c r="F621"/>
  <c r="K621" s="1"/>
  <c r="F620"/>
  <c r="K620" s="1"/>
  <c r="F619"/>
  <c r="K619" s="1"/>
  <c r="F618"/>
  <c r="K618" s="1"/>
  <c r="F617"/>
  <c r="K617" s="1"/>
  <c r="F616"/>
  <c r="K616" s="1"/>
  <c r="F615"/>
  <c r="K615" s="1"/>
  <c r="F614"/>
  <c r="K614" s="1"/>
  <c r="F613"/>
  <c r="K613" s="1"/>
  <c r="F612"/>
  <c r="K612" s="1"/>
  <c r="F611"/>
  <c r="K611" s="1"/>
  <c r="F610"/>
  <c r="K610" s="1"/>
  <c r="F609"/>
  <c r="K609" s="1"/>
  <c r="F608"/>
  <c r="K608" s="1"/>
  <c r="F607"/>
  <c r="K607" s="1"/>
  <c r="F606"/>
  <c r="K606" s="1"/>
  <c r="F605"/>
  <c r="K605" s="1"/>
  <c r="F604"/>
  <c r="K604" s="1"/>
  <c r="F603"/>
  <c r="K603" s="1"/>
  <c r="F602"/>
  <c r="K602" s="1"/>
  <c r="F601"/>
  <c r="K601" s="1"/>
  <c r="F600"/>
  <c r="K600" s="1"/>
  <c r="F599"/>
  <c r="K599" s="1"/>
  <c r="F598"/>
  <c r="K598" s="1"/>
  <c r="F597"/>
  <c r="K597" s="1"/>
  <c r="F596"/>
  <c r="K596" s="1"/>
  <c r="F595"/>
  <c r="K595" s="1"/>
  <c r="F594"/>
  <c r="K594" s="1"/>
  <c r="D593"/>
  <c r="F593" s="1"/>
  <c r="F592"/>
  <c r="K592" s="1"/>
  <c r="F591"/>
  <c r="K591" s="1"/>
  <c r="F590"/>
  <c r="K590" s="1"/>
  <c r="F589"/>
  <c r="K589" s="1"/>
  <c r="F588"/>
  <c r="K588" s="1"/>
  <c r="F587"/>
  <c r="K587" s="1"/>
  <c r="F586"/>
  <c r="K586" s="1"/>
  <c r="F585"/>
  <c r="K585" s="1"/>
  <c r="F584"/>
  <c r="K584" s="1"/>
  <c r="F583"/>
  <c r="K583" s="1"/>
  <c r="F582"/>
  <c r="K582" s="1"/>
  <c r="F581"/>
  <c r="K581" s="1"/>
  <c r="F580"/>
  <c r="K580" s="1"/>
  <c r="F579"/>
  <c r="K579" s="1"/>
  <c r="F578"/>
  <c r="K578" s="1"/>
  <c r="F577"/>
  <c r="K577" s="1"/>
  <c r="F576"/>
  <c r="K576" s="1"/>
  <c r="F575"/>
  <c r="K575" s="1"/>
  <c r="F574"/>
  <c r="K574" s="1"/>
  <c r="F573"/>
  <c r="K573" s="1"/>
  <c r="D572"/>
  <c r="F572" s="1"/>
  <c r="F571"/>
  <c r="K571" s="1"/>
  <c r="F570"/>
  <c r="K570" s="1"/>
  <c r="F569"/>
  <c r="K569" s="1"/>
  <c r="F568"/>
  <c r="K568" s="1"/>
  <c r="F567"/>
  <c r="K567" s="1"/>
  <c r="F566"/>
  <c r="K566" s="1"/>
  <c r="F565"/>
  <c r="K565" s="1"/>
  <c r="F564"/>
  <c r="K564" s="1"/>
  <c r="F563"/>
  <c r="K563" s="1"/>
  <c r="F562"/>
  <c r="K562" s="1"/>
  <c r="F561"/>
  <c r="K561" s="1"/>
  <c r="F560"/>
  <c r="K560" s="1"/>
  <c r="F559"/>
  <c r="K559" s="1"/>
  <c r="F558"/>
  <c r="K558" s="1"/>
  <c r="F557"/>
  <c r="K557" s="1"/>
  <c r="F556"/>
  <c r="K556" s="1"/>
  <c r="F555"/>
  <c r="K555" s="1"/>
  <c r="F554"/>
  <c r="K554" s="1"/>
  <c r="F553"/>
  <c r="K553" s="1"/>
  <c r="F551"/>
  <c r="K551" s="1"/>
  <c r="F550"/>
  <c r="K550" s="1"/>
  <c r="F549"/>
  <c r="K549" s="1"/>
  <c r="F548"/>
  <c r="K548" s="1"/>
  <c r="F547"/>
  <c r="K547" s="1"/>
  <c r="F546"/>
  <c r="K546" s="1"/>
  <c r="F545"/>
  <c r="K545" s="1"/>
  <c r="F544"/>
  <c r="K544" s="1"/>
  <c r="F543"/>
  <c r="K543" s="1"/>
  <c r="D542"/>
  <c r="F542" s="1"/>
  <c r="F541"/>
  <c r="K541" s="1"/>
  <c r="F540"/>
  <c r="K540" s="1"/>
  <c r="F539"/>
  <c r="K539" s="1"/>
  <c r="F538"/>
  <c r="K538" s="1"/>
  <c r="F537"/>
  <c r="K537" s="1"/>
  <c r="F536"/>
  <c r="K536" s="1"/>
  <c r="F535"/>
  <c r="K535" s="1"/>
  <c r="F534"/>
  <c r="K534" s="1"/>
  <c r="F533"/>
  <c r="K533" s="1"/>
  <c r="F532"/>
  <c r="K532" s="1"/>
  <c r="F531"/>
  <c r="K531" s="1"/>
  <c r="F530"/>
  <c r="K530" s="1"/>
  <c r="F529"/>
  <c r="K529" s="1"/>
  <c r="F528"/>
  <c r="K528" s="1"/>
  <c r="D527"/>
  <c r="F527" s="1"/>
  <c r="F526"/>
  <c r="K526" s="1"/>
  <c r="F525"/>
  <c r="K525" s="1"/>
  <c r="F524"/>
  <c r="K524" s="1"/>
  <c r="F523"/>
  <c r="K523" s="1"/>
  <c r="F521"/>
  <c r="K521" s="1"/>
  <c r="F520"/>
  <c r="K520" s="1"/>
  <c r="F519"/>
  <c r="K519" s="1"/>
  <c r="F518"/>
  <c r="K518" s="1"/>
  <c r="F517"/>
  <c r="K517" s="1"/>
  <c r="F516"/>
  <c r="K516" s="1"/>
  <c r="F515"/>
  <c r="K515" s="1"/>
  <c r="F514"/>
  <c r="K514" s="1"/>
  <c r="F513"/>
  <c r="K513" s="1"/>
  <c r="F512"/>
  <c r="K512" s="1"/>
  <c r="F511"/>
  <c r="K511" s="1"/>
  <c r="F510"/>
  <c r="K510" s="1"/>
  <c r="F509"/>
  <c r="K509" s="1"/>
  <c r="F508"/>
  <c r="K508" s="1"/>
  <c r="F507"/>
  <c r="K507" s="1"/>
  <c r="F506"/>
  <c r="K506" s="1"/>
  <c r="F505"/>
  <c r="K505" s="1"/>
  <c r="F504"/>
  <c r="K504" s="1"/>
  <c r="F503"/>
  <c r="K503" s="1"/>
  <c r="F502"/>
  <c r="K502" s="1"/>
  <c r="F501"/>
  <c r="K501" s="1"/>
  <c r="F500"/>
  <c r="K500" s="1"/>
  <c r="F499"/>
  <c r="K499" s="1"/>
  <c r="F498"/>
  <c r="K498" s="1"/>
  <c r="F497"/>
  <c r="K497" s="1"/>
  <c r="F496"/>
  <c r="K496" s="1"/>
  <c r="F495"/>
  <c r="K495" s="1"/>
  <c r="F494"/>
  <c r="K494" s="1"/>
  <c r="F492"/>
  <c r="K492" s="1"/>
  <c r="F491"/>
  <c r="K491" s="1"/>
  <c r="F490"/>
  <c r="K490" s="1"/>
  <c r="F489"/>
  <c r="K489" s="1"/>
  <c r="F488"/>
  <c r="K488" s="1"/>
  <c r="F487"/>
  <c r="K487" s="1"/>
  <c r="F486"/>
  <c r="K486" s="1"/>
  <c r="F485"/>
  <c r="K485" s="1"/>
  <c r="D484"/>
  <c r="F484" s="1"/>
  <c r="F483"/>
  <c r="K483" s="1"/>
  <c r="F482"/>
  <c r="K482" s="1"/>
  <c r="F481"/>
  <c r="K481" s="1"/>
  <c r="F480"/>
  <c r="K480" s="1"/>
  <c r="F479"/>
  <c r="K479" s="1"/>
  <c r="F478"/>
  <c r="K478" s="1"/>
  <c r="F477"/>
  <c r="K477" s="1"/>
  <c r="F476"/>
  <c r="K476" s="1"/>
  <c r="F475"/>
  <c r="K475" s="1"/>
  <c r="F474"/>
  <c r="K474" s="1"/>
  <c r="F473"/>
  <c r="K473" s="1"/>
  <c r="D472"/>
  <c r="F472" s="1"/>
  <c r="F471"/>
  <c r="K471" s="1"/>
  <c r="F470"/>
  <c r="F469"/>
  <c r="K469" s="1"/>
  <c r="F468"/>
  <c r="K468" s="1"/>
  <c r="F467"/>
  <c r="K467" s="1"/>
  <c r="D466"/>
  <c r="F466" s="1"/>
  <c r="F465"/>
  <c r="K465" s="1"/>
  <c r="F464"/>
  <c r="K464" s="1"/>
  <c r="F463"/>
  <c r="K463" s="1"/>
  <c r="F462"/>
  <c r="K462" s="1"/>
  <c r="F461"/>
  <c r="K461" s="1"/>
  <c r="F460"/>
  <c r="K460" s="1"/>
  <c r="F459"/>
  <c r="K459" s="1"/>
  <c r="F458"/>
  <c r="K458" s="1"/>
  <c r="F457"/>
  <c r="K457" s="1"/>
  <c r="F456"/>
  <c r="K456" s="1"/>
  <c r="F455"/>
  <c r="K455" s="1"/>
  <c r="F454"/>
  <c r="K454" s="1"/>
  <c r="F453"/>
  <c r="K453" s="1"/>
  <c r="F452"/>
  <c r="K452" s="1"/>
  <c r="F451"/>
  <c r="K451" s="1"/>
  <c r="F450"/>
  <c r="K450" s="1"/>
  <c r="D449"/>
  <c r="F449" s="1"/>
  <c r="F448"/>
  <c r="K448" s="1"/>
  <c r="F447"/>
  <c r="K447" s="1"/>
  <c r="F446"/>
  <c r="K446" s="1"/>
  <c r="F445"/>
  <c r="K445" s="1"/>
  <c r="F444"/>
  <c r="K444" s="1"/>
  <c r="F442"/>
  <c r="K442" s="1"/>
  <c r="F441"/>
  <c r="K441" s="1"/>
  <c r="F440"/>
  <c r="K440" s="1"/>
  <c r="F439"/>
  <c r="K439" s="1"/>
  <c r="F438"/>
  <c r="K438" s="1"/>
  <c r="F437"/>
  <c r="K437" s="1"/>
  <c r="F436"/>
  <c r="K436" s="1"/>
  <c r="F435"/>
  <c r="K435" s="1"/>
  <c r="D434"/>
  <c r="F434" s="1"/>
  <c r="F433"/>
  <c r="K433" s="1"/>
  <c r="F432"/>
  <c r="K432" s="1"/>
  <c r="F431"/>
  <c r="K431" s="1"/>
  <c r="F430"/>
  <c r="K430" s="1"/>
  <c r="F429"/>
  <c r="K429" s="1"/>
  <c r="F428"/>
  <c r="K428" s="1"/>
  <c r="F427"/>
  <c r="K427" s="1"/>
  <c r="F426"/>
  <c r="K426" s="1"/>
  <c r="F425"/>
  <c r="K425" s="1"/>
  <c r="F424"/>
  <c r="K424" s="1"/>
  <c r="F423"/>
  <c r="K423" s="1"/>
  <c r="D422"/>
  <c r="F422" s="1"/>
  <c r="F421"/>
  <c r="K421" s="1"/>
  <c r="F420"/>
  <c r="K420" s="1"/>
  <c r="F419"/>
  <c r="K419" s="1"/>
  <c r="F418"/>
  <c r="K418" s="1"/>
  <c r="F417"/>
  <c r="K417" s="1"/>
  <c r="F416"/>
  <c r="K416" s="1"/>
  <c r="F415"/>
  <c r="K415" s="1"/>
  <c r="F414"/>
  <c r="K414" s="1"/>
  <c r="F413"/>
  <c r="K413" s="1"/>
  <c r="F412"/>
  <c r="K412" s="1"/>
  <c r="F411"/>
  <c r="K411" s="1"/>
  <c r="F410"/>
  <c r="K410" s="1"/>
  <c r="F409"/>
  <c r="K409" s="1"/>
  <c r="F408"/>
  <c r="K408" s="1"/>
  <c r="F407"/>
  <c r="K407" s="1"/>
  <c r="F406"/>
  <c r="K406" s="1"/>
  <c r="F405"/>
  <c r="K405" s="1"/>
  <c r="F404"/>
  <c r="K404" s="1"/>
  <c r="F403"/>
  <c r="K403" s="1"/>
  <c r="F402"/>
  <c r="K402" s="1"/>
  <c r="F400"/>
  <c r="K400" s="1"/>
  <c r="F399"/>
  <c r="K399" s="1"/>
  <c r="F398"/>
  <c r="K398" s="1"/>
  <c r="F397"/>
  <c r="K397" s="1"/>
  <c r="F396"/>
  <c r="K396" s="1"/>
  <c r="F395"/>
  <c r="K395" s="1"/>
  <c r="F394"/>
  <c r="K394" s="1"/>
  <c r="F393"/>
  <c r="K393" s="1"/>
  <c r="F392"/>
  <c r="K392" s="1"/>
  <c r="F391"/>
  <c r="K391" s="1"/>
  <c r="F390"/>
  <c r="K390" s="1"/>
  <c r="F389"/>
  <c r="K389" s="1"/>
  <c r="F388"/>
  <c r="K388" s="1"/>
  <c r="F387"/>
  <c r="K387" s="1"/>
  <c r="F386"/>
  <c r="K386" s="1"/>
  <c r="F385"/>
  <c r="K385" s="1"/>
  <c r="F384"/>
  <c r="K384" s="1"/>
  <c r="F383"/>
  <c r="K383" s="1"/>
  <c r="F382"/>
  <c r="K382" s="1"/>
  <c r="F381"/>
  <c r="K381" s="1"/>
  <c r="F380"/>
  <c r="K380" s="1"/>
  <c r="F379"/>
  <c r="K379" s="1"/>
  <c r="F378"/>
  <c r="K378" s="1"/>
  <c r="F377"/>
  <c r="K377" s="1"/>
  <c r="F376"/>
  <c r="K376" s="1"/>
  <c r="F375"/>
  <c r="K375" s="1"/>
  <c r="F374"/>
  <c r="K374" s="1"/>
  <c r="F373"/>
  <c r="K373" s="1"/>
  <c r="F372"/>
  <c r="K372" s="1"/>
  <c r="F371"/>
  <c r="K371" s="1"/>
  <c r="F370"/>
  <c r="K370" s="1"/>
  <c r="F368"/>
  <c r="K368" s="1"/>
  <c r="F367"/>
  <c r="K367" s="1"/>
  <c r="F366"/>
  <c r="K366" s="1"/>
  <c r="F365"/>
  <c r="K365" s="1"/>
  <c r="F364"/>
  <c r="K364" s="1"/>
  <c r="F363"/>
  <c r="K363" s="1"/>
  <c r="F362"/>
  <c r="K362" s="1"/>
  <c r="F361"/>
  <c r="K361" s="1"/>
  <c r="F360"/>
  <c r="K360" s="1"/>
  <c r="F359"/>
  <c r="K359" s="1"/>
  <c r="F358"/>
  <c r="K358" s="1"/>
  <c r="F357"/>
  <c r="K357" s="1"/>
  <c r="F356"/>
  <c r="K356" s="1"/>
  <c r="F355"/>
  <c r="K355" s="1"/>
  <c r="F354"/>
  <c r="K354" s="1"/>
  <c r="F353"/>
  <c r="K353" s="1"/>
  <c r="F352"/>
  <c r="K352" s="1"/>
  <c r="F351"/>
  <c r="K351" s="1"/>
  <c r="F350"/>
  <c r="K350" s="1"/>
  <c r="F349"/>
  <c r="K349" s="1"/>
  <c r="F348"/>
  <c r="K348" s="1"/>
  <c r="F347"/>
  <c r="K347" s="1"/>
  <c r="F346"/>
  <c r="K346" s="1"/>
  <c r="F345"/>
  <c r="K345" s="1"/>
  <c r="F344"/>
  <c r="K344" s="1"/>
  <c r="F343"/>
  <c r="K343" s="1"/>
  <c r="F342"/>
  <c r="K342" s="1"/>
  <c r="F341"/>
  <c r="K341" s="1"/>
  <c r="F340"/>
  <c r="K340" s="1"/>
  <c r="F339"/>
  <c r="K339" s="1"/>
  <c r="F338"/>
  <c r="K338" s="1"/>
  <c r="F337"/>
  <c r="K337" s="1"/>
  <c r="F336"/>
  <c r="K336" s="1"/>
  <c r="K369" s="1"/>
  <c r="D334"/>
  <c r="F334" s="1"/>
  <c r="F333"/>
  <c r="K333" s="1"/>
  <c r="F332"/>
  <c r="K332" s="1"/>
  <c r="F331"/>
  <c r="K331" s="1"/>
  <c r="F330"/>
  <c r="K330" s="1"/>
  <c r="F329"/>
  <c r="K329" s="1"/>
  <c r="F328"/>
  <c r="K328" s="1"/>
  <c r="F327"/>
  <c r="K327" s="1"/>
  <c r="F326"/>
  <c r="K326" s="1"/>
  <c r="F325"/>
  <c r="K325" s="1"/>
  <c r="F324"/>
  <c r="K324" s="1"/>
  <c r="F323"/>
  <c r="K323" s="1"/>
  <c r="F322"/>
  <c r="K322" s="1"/>
  <c r="F321"/>
  <c r="K321" s="1"/>
  <c r="D319"/>
  <c r="F319" s="1"/>
  <c r="F318"/>
  <c r="K318" s="1"/>
  <c r="F317"/>
  <c r="K317" s="1"/>
  <c r="F316"/>
  <c r="K316" s="1"/>
  <c r="F315"/>
  <c r="K315" s="1"/>
  <c r="F314"/>
  <c r="K314" s="1"/>
  <c r="F313"/>
  <c r="K313" s="1"/>
  <c r="D312"/>
  <c r="F312" s="1"/>
  <c r="F311"/>
  <c r="K311" s="1"/>
  <c r="F310"/>
  <c r="K310" s="1"/>
  <c r="F309"/>
  <c r="K309" s="1"/>
  <c r="F308"/>
  <c r="K308" s="1"/>
  <c r="F307"/>
  <c r="K307" s="1"/>
  <c r="F306"/>
  <c r="K306" s="1"/>
  <c r="F304"/>
  <c r="K304" s="1"/>
  <c r="F303"/>
  <c r="K303" s="1"/>
  <c r="F302"/>
  <c r="K302" s="1"/>
  <c r="F301"/>
  <c r="K301" s="1"/>
  <c r="F300"/>
  <c r="K300" s="1"/>
  <c r="F299"/>
  <c r="K299" s="1"/>
  <c r="F298"/>
  <c r="K298" s="1"/>
  <c r="D297"/>
  <c r="F297" s="1"/>
  <c r="F296"/>
  <c r="K296" s="1"/>
  <c r="D295"/>
  <c r="F295" s="1"/>
  <c r="F294"/>
  <c r="K294" s="1"/>
  <c r="F293"/>
  <c r="K293" s="1"/>
  <c r="F292"/>
  <c r="K292" s="1"/>
  <c r="F291"/>
  <c r="K291" s="1"/>
  <c r="F290"/>
  <c r="K290" s="1"/>
  <c r="F289"/>
  <c r="K289" s="1"/>
  <c r="F288"/>
  <c r="K288" s="1"/>
  <c r="F287"/>
  <c r="K287" s="1"/>
  <c r="F286"/>
  <c r="K286" s="1"/>
  <c r="F285"/>
  <c r="K285" s="1"/>
  <c r="F284"/>
  <c r="K284" s="1"/>
  <c r="F283"/>
  <c r="K283" s="1"/>
  <c r="F282"/>
  <c r="K282" s="1"/>
  <c r="F281"/>
  <c r="K281" s="1"/>
  <c r="F280"/>
  <c r="K280" s="1"/>
  <c r="F279"/>
  <c r="K279" s="1"/>
  <c r="F278"/>
  <c r="K278" s="1"/>
  <c r="F277"/>
  <c r="K277" s="1"/>
  <c r="F276"/>
  <c r="K276" s="1"/>
  <c r="F275"/>
  <c r="K275" s="1"/>
  <c r="F274"/>
  <c r="K274" s="1"/>
  <c r="F273"/>
  <c r="K273" s="1"/>
  <c r="F272"/>
  <c r="K272" s="1"/>
  <c r="F271"/>
  <c r="K271" s="1"/>
  <c r="F270"/>
  <c r="K270" s="1"/>
  <c r="F269"/>
  <c r="K269" s="1"/>
  <c r="F268"/>
  <c r="K268" s="1"/>
  <c r="F267"/>
  <c r="K267" s="1"/>
  <c r="F266"/>
  <c r="K266" s="1"/>
  <c r="F265"/>
  <c r="K265" s="1"/>
  <c r="F264"/>
  <c r="K264" s="1"/>
  <c r="F263"/>
  <c r="K263" s="1"/>
  <c r="F262"/>
  <c r="K262" s="1"/>
  <c r="F261"/>
  <c r="K261" s="1"/>
  <c r="F260"/>
  <c r="K260" s="1"/>
  <c r="F259"/>
  <c r="K259" s="1"/>
  <c r="F258"/>
  <c r="K258" s="1"/>
  <c r="F257"/>
  <c r="K257" s="1"/>
  <c r="F256"/>
  <c r="K256" s="1"/>
  <c r="F255"/>
  <c r="K255" s="1"/>
  <c r="F254"/>
  <c r="K254" s="1"/>
  <c r="F253"/>
  <c r="K253" s="1"/>
  <c r="F252"/>
  <c r="K252" s="1"/>
  <c r="F251"/>
  <c r="K251" s="1"/>
  <c r="F250"/>
  <c r="K250" s="1"/>
  <c r="F249"/>
  <c r="K249" s="1"/>
  <c r="F248"/>
  <c r="K248" s="1"/>
  <c r="F247"/>
  <c r="K247" s="1"/>
  <c r="F246"/>
  <c r="K246" s="1"/>
  <c r="F245"/>
  <c r="K245" s="1"/>
  <c r="F244"/>
  <c r="K244" s="1"/>
  <c r="D243"/>
  <c r="F243" s="1"/>
  <c r="F242"/>
  <c r="K242" s="1"/>
  <c r="F241"/>
  <c r="K241" s="1"/>
  <c r="F240"/>
  <c r="K240" s="1"/>
  <c r="F238"/>
  <c r="K238" s="1"/>
  <c r="F237"/>
  <c r="K237" s="1"/>
  <c r="F236"/>
  <c r="K236" s="1"/>
  <c r="F235"/>
  <c r="K235" s="1"/>
  <c r="F234"/>
  <c r="K234" s="1"/>
  <c r="F233"/>
  <c r="K233" s="1"/>
  <c r="F232"/>
  <c r="K232" s="1"/>
  <c r="F231"/>
  <c r="K231" s="1"/>
  <c r="F230"/>
  <c r="K230" s="1"/>
  <c r="F229"/>
  <c r="K229" s="1"/>
  <c r="F228"/>
  <c r="K228" s="1"/>
  <c r="F227"/>
  <c r="K227" s="1"/>
  <c r="F226"/>
  <c r="K226" s="1"/>
  <c r="D225"/>
  <c r="F225" s="1"/>
  <c r="D224"/>
  <c r="F224" s="1"/>
  <c r="F223"/>
  <c r="K223" s="1"/>
  <c r="F222"/>
  <c r="K222" s="1"/>
  <c r="F221"/>
  <c r="K221" s="1"/>
  <c r="F220"/>
  <c r="K220" s="1"/>
  <c r="D219"/>
  <c r="F219" s="1"/>
  <c r="F218"/>
  <c r="K218" s="1"/>
  <c r="F217"/>
  <c r="K217" s="1"/>
  <c r="F216"/>
  <c r="K216" s="1"/>
  <c r="F215"/>
  <c r="K215" s="1"/>
  <c r="F213"/>
  <c r="K213" s="1"/>
  <c r="F212"/>
  <c r="K212" s="1"/>
  <c r="F211"/>
  <c r="K211" s="1"/>
  <c r="F210"/>
  <c r="K210" s="1"/>
  <c r="F209"/>
  <c r="K209" s="1"/>
  <c r="F208"/>
  <c r="K208" s="1"/>
  <c r="F207"/>
  <c r="K207" s="1"/>
  <c r="F206"/>
  <c r="K206" s="1"/>
  <c r="F205"/>
  <c r="K205" s="1"/>
  <c r="F204"/>
  <c r="K204" s="1"/>
  <c r="F203"/>
  <c r="K203" s="1"/>
  <c r="F202"/>
  <c r="K202" s="1"/>
  <c r="F201"/>
  <c r="K201" s="1"/>
  <c r="F200"/>
  <c r="K200" s="1"/>
  <c r="F199"/>
  <c r="K199" s="1"/>
  <c r="F198"/>
  <c r="K198" s="1"/>
  <c r="F197"/>
  <c r="K197" s="1"/>
  <c r="F196"/>
  <c r="K196" s="1"/>
  <c r="F195"/>
  <c r="K195" s="1"/>
  <c r="F194"/>
  <c r="K194" s="1"/>
  <c r="F193"/>
  <c r="K193" s="1"/>
  <c r="F192"/>
  <c r="K192" s="1"/>
  <c r="F191"/>
  <c r="K191" s="1"/>
  <c r="F190"/>
  <c r="K190" s="1"/>
  <c r="F189"/>
  <c r="K189" s="1"/>
  <c r="F188"/>
  <c r="K188" s="1"/>
  <c r="F187"/>
  <c r="K187" s="1"/>
  <c r="F186"/>
  <c r="K186" s="1"/>
  <c r="F185"/>
  <c r="K185" s="1"/>
  <c r="F183"/>
  <c r="K183" s="1"/>
  <c r="F182"/>
  <c r="K182" s="1"/>
  <c r="F181"/>
  <c r="K181" s="1"/>
  <c r="F180"/>
  <c r="K180" s="1"/>
  <c r="F179"/>
  <c r="K179" s="1"/>
  <c r="F178"/>
  <c r="K178" s="1"/>
  <c r="F177"/>
  <c r="K177" s="1"/>
  <c r="F176"/>
  <c r="K176" s="1"/>
  <c r="F175"/>
  <c r="K175" s="1"/>
  <c r="F174"/>
  <c r="K174" s="1"/>
  <c r="K184" s="1"/>
  <c r="F172"/>
  <c r="K172" s="1"/>
  <c r="F171"/>
  <c r="K171" s="1"/>
  <c r="F170"/>
  <c r="K170" s="1"/>
  <c r="F169"/>
  <c r="K169" s="1"/>
  <c r="F168"/>
  <c r="K168" s="1"/>
  <c r="F167"/>
  <c r="K167" s="1"/>
  <c r="F166"/>
  <c r="K166" s="1"/>
  <c r="F165"/>
  <c r="K165" s="1"/>
  <c r="F164"/>
  <c r="K164" s="1"/>
  <c r="F163"/>
  <c r="K163" s="1"/>
  <c r="F162"/>
  <c r="K162" s="1"/>
  <c r="F161"/>
  <c r="K161" s="1"/>
  <c r="F160"/>
  <c r="K160" s="1"/>
  <c r="F159"/>
  <c r="K159" s="1"/>
  <c r="F158"/>
  <c r="K158" s="1"/>
  <c r="F157"/>
  <c r="K157" s="1"/>
  <c r="F156"/>
  <c r="K156" s="1"/>
  <c r="F155"/>
  <c r="K155" s="1"/>
  <c r="F154"/>
  <c r="K154" s="1"/>
  <c r="F153"/>
  <c r="K153" s="1"/>
  <c r="F152"/>
  <c r="K152" s="1"/>
  <c r="F151"/>
  <c r="K151" s="1"/>
  <c r="F150"/>
  <c r="K150" s="1"/>
  <c r="F149"/>
  <c r="K149" s="1"/>
  <c r="K173" s="1"/>
  <c r="F147"/>
  <c r="K147" s="1"/>
  <c r="F146"/>
  <c r="K146" s="1"/>
  <c r="F145"/>
  <c r="K145" s="1"/>
  <c r="F144"/>
  <c r="K144" s="1"/>
  <c r="F143"/>
  <c r="K143" s="1"/>
  <c r="F142"/>
  <c r="K142" s="1"/>
  <c r="D141"/>
  <c r="F141" s="1"/>
  <c r="F140"/>
  <c r="K140" s="1"/>
  <c r="F139"/>
  <c r="K139" s="1"/>
  <c r="F138"/>
  <c r="K138" s="1"/>
  <c r="F137"/>
  <c r="K137" s="1"/>
  <c r="F136"/>
  <c r="K136" s="1"/>
  <c r="F135"/>
  <c r="K135" s="1"/>
  <c r="F134"/>
  <c r="K134" s="1"/>
  <c r="F133"/>
  <c r="K133" s="1"/>
  <c r="F132"/>
  <c r="K132" s="1"/>
  <c r="F131"/>
  <c r="K131" s="1"/>
  <c r="P130"/>
  <c r="F130"/>
  <c r="K130" s="1"/>
  <c r="F129"/>
  <c r="K129" s="1"/>
  <c r="F128"/>
  <c r="K128" s="1"/>
  <c r="F127"/>
  <c r="K127" s="1"/>
  <c r="F126"/>
  <c r="K126" s="1"/>
  <c r="F125"/>
  <c r="K125" s="1"/>
  <c r="F124"/>
  <c r="K124" s="1"/>
  <c r="F123"/>
  <c r="K123" s="1"/>
  <c r="F122"/>
  <c r="K122" s="1"/>
  <c r="F121"/>
  <c r="K121" s="1"/>
  <c r="F120"/>
  <c r="K120" s="1"/>
  <c r="F119"/>
  <c r="K119" s="1"/>
  <c r="F118"/>
  <c r="K118" s="1"/>
  <c r="F117"/>
  <c r="K117" s="1"/>
  <c r="F116"/>
  <c r="K116" s="1"/>
  <c r="F115"/>
  <c r="K115" s="1"/>
  <c r="F114"/>
  <c r="K114" s="1"/>
  <c r="F113"/>
  <c r="K113" s="1"/>
  <c r="F112"/>
  <c r="K112" s="1"/>
  <c r="F111"/>
  <c r="K111" s="1"/>
  <c r="F110"/>
  <c r="K110" s="1"/>
  <c r="F109"/>
  <c r="K109" s="1"/>
  <c r="F108"/>
  <c r="K108" s="1"/>
  <c r="D107"/>
  <c r="F107" s="1"/>
  <c r="F106"/>
  <c r="K106" s="1"/>
  <c r="F105"/>
  <c r="K105" s="1"/>
  <c r="F104"/>
  <c r="K104" s="1"/>
  <c r="F103"/>
  <c r="K103" s="1"/>
  <c r="F102"/>
  <c r="K102" s="1"/>
  <c r="F101"/>
  <c r="K101" s="1"/>
  <c r="F100"/>
  <c r="K100" s="1"/>
  <c r="F99"/>
  <c r="K99" s="1"/>
  <c r="F98"/>
  <c r="K98" s="1"/>
  <c r="F97"/>
  <c r="K97" s="1"/>
  <c r="F95"/>
  <c r="K95" s="1"/>
  <c r="F94"/>
  <c r="K94" s="1"/>
  <c r="F93"/>
  <c r="K93" s="1"/>
  <c r="F92"/>
  <c r="K92" s="1"/>
  <c r="F91"/>
  <c r="K91" s="1"/>
  <c r="D90"/>
  <c r="F90" s="1"/>
  <c r="F89"/>
  <c r="K89" s="1"/>
  <c r="F88"/>
  <c r="K88" s="1"/>
  <c r="F87"/>
  <c r="K87" s="1"/>
  <c r="F86"/>
  <c r="K86" s="1"/>
  <c r="F85"/>
  <c r="K85" s="1"/>
  <c r="F84"/>
  <c r="K84" s="1"/>
  <c r="F83"/>
  <c r="K83" s="1"/>
  <c r="F82"/>
  <c r="K82" s="1"/>
  <c r="F81"/>
  <c r="K81" s="1"/>
  <c r="F80"/>
  <c r="K80" s="1"/>
  <c r="F79"/>
  <c r="K79" s="1"/>
  <c r="F78"/>
  <c r="F76"/>
  <c r="K76" s="1"/>
  <c r="F75"/>
  <c r="K75" s="1"/>
  <c r="F74"/>
  <c r="K74" s="1"/>
  <c r="F73"/>
  <c r="K73" s="1"/>
  <c r="F72"/>
  <c r="K72" s="1"/>
  <c r="F71"/>
  <c r="K71" s="1"/>
  <c r="F70"/>
  <c r="K70" s="1"/>
  <c r="F69"/>
  <c r="K69" s="1"/>
  <c r="F68"/>
  <c r="K68" s="1"/>
  <c r="F67"/>
  <c r="K67" s="1"/>
  <c r="F66"/>
  <c r="K66" s="1"/>
  <c r="F65"/>
  <c r="K65" s="1"/>
  <c r="F64"/>
  <c r="K64" s="1"/>
  <c r="D63"/>
  <c r="F63" s="1"/>
  <c r="F62"/>
  <c r="K62" s="1"/>
  <c r="F61"/>
  <c r="K61" s="1"/>
  <c r="F60"/>
  <c r="K60" s="1"/>
  <c r="F59"/>
  <c r="K59" s="1"/>
  <c r="F58"/>
  <c r="K58" s="1"/>
  <c r="F57"/>
  <c r="K57" s="1"/>
  <c r="F56"/>
  <c r="K56" s="1"/>
  <c r="F55"/>
  <c r="K55" s="1"/>
  <c r="F54"/>
  <c r="K54" s="1"/>
  <c r="F53"/>
  <c r="K53" s="1"/>
  <c r="F52"/>
  <c r="K52" s="1"/>
  <c r="F51"/>
  <c r="K51" s="1"/>
  <c r="F50"/>
  <c r="K50" s="1"/>
  <c r="F49"/>
  <c r="K49" s="1"/>
  <c r="F48"/>
  <c r="K48" s="1"/>
  <c r="F47"/>
  <c r="K47" s="1"/>
  <c r="F46"/>
  <c r="K46" s="1"/>
  <c r="F45"/>
  <c r="K45" s="1"/>
  <c r="F44"/>
  <c r="K44" s="1"/>
  <c r="F43"/>
  <c r="K43" s="1"/>
  <c r="F42"/>
  <c r="K42" s="1"/>
  <c r="F41"/>
  <c r="K41" s="1"/>
  <c r="F40"/>
  <c r="K40" s="1"/>
  <c r="F39"/>
  <c r="K39" s="1"/>
  <c r="F38"/>
  <c r="K38" s="1"/>
  <c r="F37"/>
  <c r="K37" s="1"/>
  <c r="F36"/>
  <c r="K36" s="1"/>
  <c r="F35"/>
  <c r="K35" s="1"/>
  <c r="F34"/>
  <c r="K34" s="1"/>
  <c r="F33"/>
  <c r="K33" s="1"/>
  <c r="F32"/>
  <c r="K32" s="1"/>
  <c r="F31"/>
  <c r="K31" s="1"/>
  <c r="F30"/>
  <c r="K30" s="1"/>
  <c r="F29"/>
  <c r="K29" s="1"/>
  <c r="F28"/>
  <c r="K28" s="1"/>
  <c r="F27"/>
  <c r="K27" s="1"/>
  <c r="F26"/>
  <c r="K26" s="1"/>
  <c r="F25"/>
  <c r="K25" s="1"/>
  <c r="F24"/>
  <c r="K24" s="1"/>
  <c r="F23"/>
  <c r="K23" s="1"/>
  <c r="F22"/>
  <c r="K22" s="1"/>
  <c r="F21"/>
  <c r="K21" s="1"/>
  <c r="F20"/>
  <c r="K20" s="1"/>
  <c r="F19"/>
  <c r="K19" s="1"/>
  <c r="F18"/>
  <c r="K18" s="1"/>
  <c r="F17"/>
  <c r="K17" s="1"/>
  <c r="F16"/>
  <c r="K16" s="1"/>
  <c r="F15"/>
  <c r="K15" s="1"/>
  <c r="F14"/>
  <c r="K14" s="1"/>
  <c r="D13"/>
  <c r="F12"/>
  <c r="K12" s="1"/>
  <c r="F11"/>
  <c r="K11" s="1"/>
  <c r="F10"/>
  <c r="K10" s="1"/>
  <c r="F9"/>
  <c r="K9" s="1"/>
  <c r="F8"/>
  <c r="K8" s="1"/>
  <c r="F7"/>
  <c r="D823" l="1"/>
  <c r="K214"/>
  <c r="K522"/>
  <c r="K401"/>
  <c r="K663"/>
  <c r="K806"/>
  <c r="K63"/>
  <c r="I63"/>
  <c r="J63" s="1"/>
  <c r="H63"/>
  <c r="G63"/>
  <c r="K78"/>
  <c r="I78"/>
  <c r="H78"/>
  <c r="G78"/>
  <c r="K90"/>
  <c r="I90"/>
  <c r="J90" s="1"/>
  <c r="H90"/>
  <c r="G90"/>
  <c r="K107"/>
  <c r="I107"/>
  <c r="J107" s="1"/>
  <c r="H107"/>
  <c r="G107"/>
  <c r="K141"/>
  <c r="I141"/>
  <c r="J141" s="1"/>
  <c r="H141"/>
  <c r="G141"/>
  <c r="K219"/>
  <c r="I219"/>
  <c r="J219" s="1"/>
  <c r="H219"/>
  <c r="G219"/>
  <c r="K224"/>
  <c r="I224"/>
  <c r="J224" s="1"/>
  <c r="H224"/>
  <c r="G224"/>
  <c r="K225"/>
  <c r="I225"/>
  <c r="J225" s="1"/>
  <c r="H225"/>
  <c r="G225"/>
  <c r="K243"/>
  <c r="I243"/>
  <c r="J243" s="1"/>
  <c r="H243"/>
  <c r="G243"/>
  <c r="K295"/>
  <c r="I295"/>
  <c r="J295" s="1"/>
  <c r="H295"/>
  <c r="G295"/>
  <c r="K297"/>
  <c r="I297"/>
  <c r="J297" s="1"/>
  <c r="H297"/>
  <c r="G297"/>
  <c r="K312"/>
  <c r="I312"/>
  <c r="J312" s="1"/>
  <c r="H312"/>
  <c r="G312"/>
  <c r="K319"/>
  <c r="I319"/>
  <c r="J319" s="1"/>
  <c r="H319"/>
  <c r="G319"/>
  <c r="K334"/>
  <c r="I334"/>
  <c r="J334" s="1"/>
  <c r="H334"/>
  <c r="G334"/>
  <c r="K422"/>
  <c r="I422"/>
  <c r="J422" s="1"/>
  <c r="H422"/>
  <c r="G422"/>
  <c r="K434"/>
  <c r="I434"/>
  <c r="J434" s="1"/>
  <c r="H434"/>
  <c r="G434"/>
  <c r="K449"/>
  <c r="I449"/>
  <c r="J449" s="1"/>
  <c r="H449"/>
  <c r="G449"/>
  <c r="K466"/>
  <c r="I466"/>
  <c r="J466" s="1"/>
  <c r="H466"/>
  <c r="G466"/>
  <c r="G7"/>
  <c r="H7"/>
  <c r="I7"/>
  <c r="K7"/>
  <c r="G8"/>
  <c r="H8"/>
  <c r="I8"/>
  <c r="J8" s="1"/>
  <c r="G9"/>
  <c r="H9"/>
  <c r="I9"/>
  <c r="J9" s="1"/>
  <c r="G10"/>
  <c r="H10"/>
  <c r="I10"/>
  <c r="J10" s="1"/>
  <c r="G11"/>
  <c r="H11"/>
  <c r="I11"/>
  <c r="J11" s="1"/>
  <c r="G12"/>
  <c r="H12"/>
  <c r="I12"/>
  <c r="J12" s="1"/>
  <c r="F13"/>
  <c r="G14"/>
  <c r="H14"/>
  <c r="I14"/>
  <c r="J14" s="1"/>
  <c r="G15"/>
  <c r="H15"/>
  <c r="I15"/>
  <c r="J15" s="1"/>
  <c r="G16"/>
  <c r="H16"/>
  <c r="I16"/>
  <c r="J16" s="1"/>
  <c r="G17"/>
  <c r="H17"/>
  <c r="I17"/>
  <c r="J17" s="1"/>
  <c r="G18"/>
  <c r="H18"/>
  <c r="I18"/>
  <c r="J18" s="1"/>
  <c r="G19"/>
  <c r="H19"/>
  <c r="I19"/>
  <c r="J19" s="1"/>
  <c r="G20"/>
  <c r="H20"/>
  <c r="I20"/>
  <c r="J20" s="1"/>
  <c r="G21"/>
  <c r="H21"/>
  <c r="I21"/>
  <c r="J21" s="1"/>
  <c r="G22"/>
  <c r="H22"/>
  <c r="I22"/>
  <c r="J22" s="1"/>
  <c r="G23"/>
  <c r="H23"/>
  <c r="I23"/>
  <c r="J23" s="1"/>
  <c r="G24"/>
  <c r="H24"/>
  <c r="I24"/>
  <c r="J24" s="1"/>
  <c r="G25"/>
  <c r="H25"/>
  <c r="I25"/>
  <c r="J25" s="1"/>
  <c r="G26"/>
  <c r="H26"/>
  <c r="I26"/>
  <c r="J26" s="1"/>
  <c r="G27"/>
  <c r="H27"/>
  <c r="I27"/>
  <c r="J27" s="1"/>
  <c r="G28"/>
  <c r="H28"/>
  <c r="I28"/>
  <c r="J28" s="1"/>
  <c r="G29"/>
  <c r="H29"/>
  <c r="I29"/>
  <c r="J29" s="1"/>
  <c r="G30"/>
  <c r="H30"/>
  <c r="I30"/>
  <c r="J30" s="1"/>
  <c r="G31"/>
  <c r="H31"/>
  <c r="I31"/>
  <c r="J31" s="1"/>
  <c r="G32"/>
  <c r="H32"/>
  <c r="I32"/>
  <c r="J32" s="1"/>
  <c r="G33"/>
  <c r="H33"/>
  <c r="I33"/>
  <c r="J33" s="1"/>
  <c r="G34"/>
  <c r="H34"/>
  <c r="I34"/>
  <c r="J34" s="1"/>
  <c r="G35"/>
  <c r="H35"/>
  <c r="I35"/>
  <c r="J35" s="1"/>
  <c r="G36"/>
  <c r="H36"/>
  <c r="I36"/>
  <c r="J36" s="1"/>
  <c r="G37"/>
  <c r="H37"/>
  <c r="I37"/>
  <c r="J37" s="1"/>
  <c r="G38"/>
  <c r="H38"/>
  <c r="I38"/>
  <c r="J38" s="1"/>
  <c r="G39"/>
  <c r="H39"/>
  <c r="I39"/>
  <c r="J39" s="1"/>
  <c r="G40"/>
  <c r="H40"/>
  <c r="I40"/>
  <c r="J40" s="1"/>
  <c r="G41"/>
  <c r="H41"/>
  <c r="I41"/>
  <c r="J41" s="1"/>
  <c r="G42"/>
  <c r="H42"/>
  <c r="I42"/>
  <c r="J42" s="1"/>
  <c r="G43"/>
  <c r="H43"/>
  <c r="I43"/>
  <c r="J43" s="1"/>
  <c r="G44"/>
  <c r="H44"/>
  <c r="I44"/>
  <c r="J44" s="1"/>
  <c r="G45"/>
  <c r="H45"/>
  <c r="I45"/>
  <c r="J45" s="1"/>
  <c r="G46"/>
  <c r="H46"/>
  <c r="I46"/>
  <c r="J46" s="1"/>
  <c r="G47"/>
  <c r="H47"/>
  <c r="I47"/>
  <c r="J47" s="1"/>
  <c r="G48"/>
  <c r="H48"/>
  <c r="I48"/>
  <c r="J48" s="1"/>
  <c r="G49"/>
  <c r="H49"/>
  <c r="I49"/>
  <c r="J49" s="1"/>
  <c r="G50"/>
  <c r="H50"/>
  <c r="I50"/>
  <c r="J50" s="1"/>
  <c r="G51"/>
  <c r="H51"/>
  <c r="I51"/>
  <c r="J51" s="1"/>
  <c r="G52"/>
  <c r="H52"/>
  <c r="I52"/>
  <c r="J52" s="1"/>
  <c r="G53"/>
  <c r="H53"/>
  <c r="I53"/>
  <c r="J53" s="1"/>
  <c r="G54"/>
  <c r="H54"/>
  <c r="I54"/>
  <c r="J54" s="1"/>
  <c r="G55"/>
  <c r="H55"/>
  <c r="I55"/>
  <c r="J55" s="1"/>
  <c r="G56"/>
  <c r="H56"/>
  <c r="I56"/>
  <c r="J56" s="1"/>
  <c r="G57"/>
  <c r="H57"/>
  <c r="I57"/>
  <c r="J57" s="1"/>
  <c r="G58"/>
  <c r="H58"/>
  <c r="I58"/>
  <c r="J58" s="1"/>
  <c r="G59"/>
  <c r="H59"/>
  <c r="I59"/>
  <c r="J59" s="1"/>
  <c r="G60"/>
  <c r="H60"/>
  <c r="I60"/>
  <c r="J60" s="1"/>
  <c r="G61"/>
  <c r="H61"/>
  <c r="I61"/>
  <c r="J61" s="1"/>
  <c r="G62"/>
  <c r="H62"/>
  <c r="I62"/>
  <c r="J62" s="1"/>
  <c r="G64"/>
  <c r="H64"/>
  <c r="I64"/>
  <c r="J64" s="1"/>
  <c r="G65"/>
  <c r="H65"/>
  <c r="I65"/>
  <c r="J65" s="1"/>
  <c r="G66"/>
  <c r="H66"/>
  <c r="I66"/>
  <c r="J66" s="1"/>
  <c r="G67"/>
  <c r="H67"/>
  <c r="I67"/>
  <c r="J67" s="1"/>
  <c r="G68"/>
  <c r="H68"/>
  <c r="I68"/>
  <c r="J68" s="1"/>
  <c r="G69"/>
  <c r="H69"/>
  <c r="I69"/>
  <c r="J69" s="1"/>
  <c r="G70"/>
  <c r="H70"/>
  <c r="I70"/>
  <c r="J70" s="1"/>
  <c r="G71"/>
  <c r="H71"/>
  <c r="I71"/>
  <c r="J71" s="1"/>
  <c r="G72"/>
  <c r="H72"/>
  <c r="I72"/>
  <c r="J72" s="1"/>
  <c r="G73"/>
  <c r="H73"/>
  <c r="I73"/>
  <c r="J73" s="1"/>
  <c r="G74"/>
  <c r="H74"/>
  <c r="I74"/>
  <c r="J74" s="1"/>
  <c r="G75"/>
  <c r="H75"/>
  <c r="I75"/>
  <c r="J75" s="1"/>
  <c r="G76"/>
  <c r="H76"/>
  <c r="I76"/>
  <c r="J76" s="1"/>
  <c r="K148"/>
  <c r="K239"/>
  <c r="K305"/>
  <c r="K320"/>
  <c r="K335"/>
  <c r="K443"/>
  <c r="K470"/>
  <c r="I470"/>
  <c r="J470" s="1"/>
  <c r="H470"/>
  <c r="G470"/>
  <c r="K472"/>
  <c r="I472"/>
  <c r="J472" s="1"/>
  <c r="H472"/>
  <c r="G472"/>
  <c r="K484"/>
  <c r="I484"/>
  <c r="J484" s="1"/>
  <c r="H484"/>
  <c r="G484"/>
  <c r="K527"/>
  <c r="I527"/>
  <c r="J527" s="1"/>
  <c r="H527"/>
  <c r="G527"/>
  <c r="K542"/>
  <c r="I542"/>
  <c r="J542" s="1"/>
  <c r="H542"/>
  <c r="G542"/>
  <c r="K572"/>
  <c r="I572"/>
  <c r="J572" s="1"/>
  <c r="H572"/>
  <c r="G572"/>
  <c r="K593"/>
  <c r="I593"/>
  <c r="J593" s="1"/>
  <c r="H593"/>
  <c r="G593"/>
  <c r="K672"/>
  <c r="I672"/>
  <c r="J672" s="1"/>
  <c r="H672"/>
  <c r="G672"/>
  <c r="G79"/>
  <c r="H79"/>
  <c r="I79"/>
  <c r="J79" s="1"/>
  <c r="G80"/>
  <c r="H80"/>
  <c r="I80"/>
  <c r="J80" s="1"/>
  <c r="G81"/>
  <c r="H81"/>
  <c r="I81"/>
  <c r="J81" s="1"/>
  <c r="G82"/>
  <c r="H82"/>
  <c r="I82"/>
  <c r="J82" s="1"/>
  <c r="G83"/>
  <c r="H83"/>
  <c r="I83"/>
  <c r="J83" s="1"/>
  <c r="G84"/>
  <c r="H84"/>
  <c r="I84"/>
  <c r="J84" s="1"/>
  <c r="G85"/>
  <c r="H85"/>
  <c r="I85"/>
  <c r="J85" s="1"/>
  <c r="G86"/>
  <c r="H86"/>
  <c r="I86"/>
  <c r="J86" s="1"/>
  <c r="G87"/>
  <c r="H87"/>
  <c r="I87"/>
  <c r="J87" s="1"/>
  <c r="G88"/>
  <c r="H88"/>
  <c r="I88"/>
  <c r="J88" s="1"/>
  <c r="G89"/>
  <c r="H89"/>
  <c r="I89"/>
  <c r="J89" s="1"/>
  <c r="G91"/>
  <c r="H91"/>
  <c r="I91"/>
  <c r="J91" s="1"/>
  <c r="G92"/>
  <c r="H92"/>
  <c r="I92"/>
  <c r="J92" s="1"/>
  <c r="G93"/>
  <c r="H93"/>
  <c r="I93"/>
  <c r="J93" s="1"/>
  <c r="G94"/>
  <c r="H94"/>
  <c r="I94"/>
  <c r="J94" s="1"/>
  <c r="G95"/>
  <c r="H95"/>
  <c r="I95"/>
  <c r="J95" s="1"/>
  <c r="G97"/>
  <c r="H97"/>
  <c r="I97"/>
  <c r="G98"/>
  <c r="H98"/>
  <c r="I98"/>
  <c r="J98" s="1"/>
  <c r="G99"/>
  <c r="H99"/>
  <c r="I99"/>
  <c r="J99" s="1"/>
  <c r="G100"/>
  <c r="H100"/>
  <c r="I100"/>
  <c r="J100" s="1"/>
  <c r="G101"/>
  <c r="H101"/>
  <c r="I101"/>
  <c r="J101" s="1"/>
  <c r="G102"/>
  <c r="H102"/>
  <c r="I102"/>
  <c r="J102" s="1"/>
  <c r="G103"/>
  <c r="H103"/>
  <c r="I103"/>
  <c r="J103" s="1"/>
  <c r="G104"/>
  <c r="H104"/>
  <c r="I104"/>
  <c r="J104" s="1"/>
  <c r="G105"/>
  <c r="H105"/>
  <c r="I105"/>
  <c r="J105" s="1"/>
  <c r="G106"/>
  <c r="H106"/>
  <c r="I106"/>
  <c r="J106" s="1"/>
  <c r="G108"/>
  <c r="H108"/>
  <c r="I108"/>
  <c r="J108" s="1"/>
  <c r="G109"/>
  <c r="H109"/>
  <c r="I109"/>
  <c r="J109" s="1"/>
  <c r="G110"/>
  <c r="H110"/>
  <c r="I110"/>
  <c r="J110" s="1"/>
  <c r="G111"/>
  <c r="H111"/>
  <c r="I111"/>
  <c r="J111" s="1"/>
  <c r="G112"/>
  <c r="H112"/>
  <c r="I112"/>
  <c r="J112" s="1"/>
  <c r="G113"/>
  <c r="H113"/>
  <c r="I113"/>
  <c r="J113" s="1"/>
  <c r="G114"/>
  <c r="H114"/>
  <c r="I114"/>
  <c r="J114" s="1"/>
  <c r="G115"/>
  <c r="H115"/>
  <c r="I115"/>
  <c r="J115" s="1"/>
  <c r="G116"/>
  <c r="H116"/>
  <c r="I116"/>
  <c r="J116" s="1"/>
  <c r="G117"/>
  <c r="H117"/>
  <c r="I117"/>
  <c r="J117" s="1"/>
  <c r="G118"/>
  <c r="H118"/>
  <c r="I118"/>
  <c r="J118" s="1"/>
  <c r="G119"/>
  <c r="H119"/>
  <c r="I119"/>
  <c r="J119" s="1"/>
  <c r="G120"/>
  <c r="H120"/>
  <c r="I120"/>
  <c r="J120" s="1"/>
  <c r="G121"/>
  <c r="H121"/>
  <c r="I121"/>
  <c r="J121" s="1"/>
  <c r="G122"/>
  <c r="H122"/>
  <c r="I122"/>
  <c r="J122" s="1"/>
  <c r="G123"/>
  <c r="H123"/>
  <c r="I123"/>
  <c r="J123" s="1"/>
  <c r="G124"/>
  <c r="H124"/>
  <c r="I124"/>
  <c r="J124" s="1"/>
  <c r="G125"/>
  <c r="H125"/>
  <c r="I125"/>
  <c r="J125" s="1"/>
  <c r="G126"/>
  <c r="H126"/>
  <c r="I126"/>
  <c r="J126" s="1"/>
  <c r="G127"/>
  <c r="H127"/>
  <c r="I127"/>
  <c r="J127" s="1"/>
  <c r="G128"/>
  <c r="H128"/>
  <c r="I128"/>
  <c r="J128" s="1"/>
  <c r="G129"/>
  <c r="H129"/>
  <c r="I129"/>
  <c r="J129" s="1"/>
  <c r="G130"/>
  <c r="H130"/>
  <c r="I130"/>
  <c r="J130" s="1"/>
  <c r="G131"/>
  <c r="H131"/>
  <c r="I131"/>
  <c r="J131" s="1"/>
  <c r="G132"/>
  <c r="H132"/>
  <c r="I132"/>
  <c r="J132" s="1"/>
  <c r="G133"/>
  <c r="H133"/>
  <c r="I133"/>
  <c r="J133" s="1"/>
  <c r="G134"/>
  <c r="H134"/>
  <c r="I134"/>
  <c r="J134" s="1"/>
  <c r="G135"/>
  <c r="H135"/>
  <c r="I135"/>
  <c r="J135" s="1"/>
  <c r="G136"/>
  <c r="H136"/>
  <c r="I136"/>
  <c r="J136" s="1"/>
  <c r="G137"/>
  <c r="H137"/>
  <c r="I137"/>
  <c r="J137" s="1"/>
  <c r="G138"/>
  <c r="H138"/>
  <c r="I138"/>
  <c r="J138" s="1"/>
  <c r="G139"/>
  <c r="H139"/>
  <c r="I139"/>
  <c r="J139" s="1"/>
  <c r="G140"/>
  <c r="H140"/>
  <c r="I140"/>
  <c r="J140" s="1"/>
  <c r="G142"/>
  <c r="H142"/>
  <c r="I142"/>
  <c r="J142" s="1"/>
  <c r="G143"/>
  <c r="H143"/>
  <c r="I143"/>
  <c r="J143" s="1"/>
  <c r="G144"/>
  <c r="H144"/>
  <c r="I144"/>
  <c r="J144" s="1"/>
  <c r="G145"/>
  <c r="H145"/>
  <c r="I145"/>
  <c r="J145" s="1"/>
  <c r="G146"/>
  <c r="H146"/>
  <c r="I146"/>
  <c r="J146" s="1"/>
  <c r="G147"/>
  <c r="H147"/>
  <c r="I147"/>
  <c r="J147" s="1"/>
  <c r="G149"/>
  <c r="H149"/>
  <c r="I149"/>
  <c r="G150"/>
  <c r="H150"/>
  <c r="I150"/>
  <c r="J150" s="1"/>
  <c r="G151"/>
  <c r="H151"/>
  <c r="I151"/>
  <c r="J151" s="1"/>
  <c r="G152"/>
  <c r="H152"/>
  <c r="I152"/>
  <c r="J152" s="1"/>
  <c r="G153"/>
  <c r="H153"/>
  <c r="I153"/>
  <c r="J153" s="1"/>
  <c r="G154"/>
  <c r="H154"/>
  <c r="I154"/>
  <c r="J154" s="1"/>
  <c r="G155"/>
  <c r="H155"/>
  <c r="I155"/>
  <c r="J155" s="1"/>
  <c r="G156"/>
  <c r="H156"/>
  <c r="I156"/>
  <c r="J156" s="1"/>
  <c r="G157"/>
  <c r="H157"/>
  <c r="I157"/>
  <c r="J157" s="1"/>
  <c r="G158"/>
  <c r="H158"/>
  <c r="I158"/>
  <c r="J158" s="1"/>
  <c r="G159"/>
  <c r="H159"/>
  <c r="I159"/>
  <c r="J159" s="1"/>
  <c r="G160"/>
  <c r="H160"/>
  <c r="I160"/>
  <c r="J160" s="1"/>
  <c r="G161"/>
  <c r="H161"/>
  <c r="I161"/>
  <c r="J161" s="1"/>
  <c r="G162"/>
  <c r="H162"/>
  <c r="I162"/>
  <c r="J162" s="1"/>
  <c r="G163"/>
  <c r="H163"/>
  <c r="I163"/>
  <c r="J163" s="1"/>
  <c r="G164"/>
  <c r="H164"/>
  <c r="I164"/>
  <c r="J164" s="1"/>
  <c r="G165"/>
  <c r="H165"/>
  <c r="I165"/>
  <c r="J165" s="1"/>
  <c r="G166"/>
  <c r="H166"/>
  <c r="I166"/>
  <c r="J166" s="1"/>
  <c r="G167"/>
  <c r="H167"/>
  <c r="I167"/>
  <c r="J167" s="1"/>
  <c r="G168"/>
  <c r="H168"/>
  <c r="I168"/>
  <c r="J168" s="1"/>
  <c r="G169"/>
  <c r="H169"/>
  <c r="I169"/>
  <c r="J169" s="1"/>
  <c r="G170"/>
  <c r="H170"/>
  <c r="I170"/>
  <c r="J170" s="1"/>
  <c r="G171"/>
  <c r="H171"/>
  <c r="I171"/>
  <c r="J171" s="1"/>
  <c r="G172"/>
  <c r="H172"/>
  <c r="I172"/>
  <c r="J172" s="1"/>
  <c r="G174"/>
  <c r="H174"/>
  <c r="I174"/>
  <c r="G175"/>
  <c r="H175"/>
  <c r="I175"/>
  <c r="J175" s="1"/>
  <c r="G176"/>
  <c r="H176"/>
  <c r="I176"/>
  <c r="J176" s="1"/>
  <c r="G177"/>
  <c r="H177"/>
  <c r="I177"/>
  <c r="J177" s="1"/>
  <c r="G178"/>
  <c r="H178"/>
  <c r="I178"/>
  <c r="J178" s="1"/>
  <c r="G179"/>
  <c r="H179"/>
  <c r="I179"/>
  <c r="J179" s="1"/>
  <c r="G180"/>
  <c r="H180"/>
  <c r="I180"/>
  <c r="J180" s="1"/>
  <c r="G181"/>
  <c r="H181"/>
  <c r="I181"/>
  <c r="J181" s="1"/>
  <c r="G182"/>
  <c r="H182"/>
  <c r="I182"/>
  <c r="J182" s="1"/>
  <c r="G183"/>
  <c r="H183"/>
  <c r="I183"/>
  <c r="J183" s="1"/>
  <c r="G185"/>
  <c r="H185"/>
  <c r="I185"/>
  <c r="G186"/>
  <c r="H186"/>
  <c r="I186"/>
  <c r="J186" s="1"/>
  <c r="G187"/>
  <c r="H187"/>
  <c r="I187"/>
  <c r="J187" s="1"/>
  <c r="G188"/>
  <c r="H188"/>
  <c r="I188"/>
  <c r="J188" s="1"/>
  <c r="G189"/>
  <c r="H189"/>
  <c r="I189"/>
  <c r="J189" s="1"/>
  <c r="G190"/>
  <c r="H190"/>
  <c r="I190"/>
  <c r="J190" s="1"/>
  <c r="G191"/>
  <c r="H191"/>
  <c r="I191"/>
  <c r="J191" s="1"/>
  <c r="G192"/>
  <c r="H192"/>
  <c r="I192"/>
  <c r="J192" s="1"/>
  <c r="G193"/>
  <c r="H193"/>
  <c r="I193"/>
  <c r="J193" s="1"/>
  <c r="G194"/>
  <c r="H194"/>
  <c r="I194"/>
  <c r="J194" s="1"/>
  <c r="G195"/>
  <c r="H195"/>
  <c r="I195"/>
  <c r="J195" s="1"/>
  <c r="G196"/>
  <c r="H196"/>
  <c r="I196"/>
  <c r="J196" s="1"/>
  <c r="G197"/>
  <c r="H197"/>
  <c r="I197"/>
  <c r="J197" s="1"/>
  <c r="G198"/>
  <c r="H198"/>
  <c r="I198"/>
  <c r="J198" s="1"/>
  <c r="G199"/>
  <c r="H199"/>
  <c r="I199"/>
  <c r="J199" s="1"/>
  <c r="G200"/>
  <c r="H200"/>
  <c r="I200"/>
  <c r="J200" s="1"/>
  <c r="G201"/>
  <c r="H201"/>
  <c r="I201"/>
  <c r="J201" s="1"/>
  <c r="G202"/>
  <c r="H202"/>
  <c r="I202"/>
  <c r="J202" s="1"/>
  <c r="G203"/>
  <c r="H203"/>
  <c r="I203"/>
  <c r="J203" s="1"/>
  <c r="G204"/>
  <c r="H204"/>
  <c r="I204"/>
  <c r="J204" s="1"/>
  <c r="G205"/>
  <c r="H205"/>
  <c r="I205"/>
  <c r="J205" s="1"/>
  <c r="G206"/>
  <c r="H206"/>
  <c r="I206"/>
  <c r="J206" s="1"/>
  <c r="G207"/>
  <c r="H207"/>
  <c r="I207"/>
  <c r="J207" s="1"/>
  <c r="G208"/>
  <c r="H208"/>
  <c r="I208"/>
  <c r="J208" s="1"/>
  <c r="G209"/>
  <c r="H209"/>
  <c r="I209"/>
  <c r="J209" s="1"/>
  <c r="G210"/>
  <c r="H210"/>
  <c r="I210"/>
  <c r="J210" s="1"/>
  <c r="G211"/>
  <c r="H211"/>
  <c r="I211"/>
  <c r="J211" s="1"/>
  <c r="G212"/>
  <c r="H212"/>
  <c r="I212"/>
  <c r="J212" s="1"/>
  <c r="G213"/>
  <c r="H213"/>
  <c r="I213"/>
  <c r="J213" s="1"/>
  <c r="G215"/>
  <c r="H215"/>
  <c r="I215"/>
  <c r="G216"/>
  <c r="H216"/>
  <c r="I216"/>
  <c r="J216" s="1"/>
  <c r="G217"/>
  <c r="H217"/>
  <c r="I217"/>
  <c r="J217" s="1"/>
  <c r="G218"/>
  <c r="H218"/>
  <c r="I218"/>
  <c r="J218" s="1"/>
  <c r="G220"/>
  <c r="H220"/>
  <c r="I220"/>
  <c r="J220" s="1"/>
  <c r="G221"/>
  <c r="H221"/>
  <c r="I221"/>
  <c r="J221" s="1"/>
  <c r="G222"/>
  <c r="H222"/>
  <c r="I222"/>
  <c r="J222" s="1"/>
  <c r="G223"/>
  <c r="H223"/>
  <c r="I223"/>
  <c r="J223" s="1"/>
  <c r="G226"/>
  <c r="H226"/>
  <c r="I226"/>
  <c r="J226" s="1"/>
  <c r="G227"/>
  <c r="H227"/>
  <c r="I227"/>
  <c r="J227" s="1"/>
  <c r="G228"/>
  <c r="H228"/>
  <c r="I228"/>
  <c r="J228" s="1"/>
  <c r="G229"/>
  <c r="H229"/>
  <c r="I229"/>
  <c r="J229" s="1"/>
  <c r="G230"/>
  <c r="H230"/>
  <c r="I230"/>
  <c r="J230" s="1"/>
  <c r="G231"/>
  <c r="H231"/>
  <c r="I231"/>
  <c r="J231" s="1"/>
  <c r="G232"/>
  <c r="H232"/>
  <c r="I232"/>
  <c r="J232" s="1"/>
  <c r="G233"/>
  <c r="H233"/>
  <c r="I233"/>
  <c r="J233" s="1"/>
  <c r="G234"/>
  <c r="H234"/>
  <c r="I234"/>
  <c r="J234" s="1"/>
  <c r="G235"/>
  <c r="H235"/>
  <c r="I235"/>
  <c r="J235" s="1"/>
  <c r="G236"/>
  <c r="H236"/>
  <c r="I236"/>
  <c r="J236" s="1"/>
  <c r="G237"/>
  <c r="H237"/>
  <c r="I237"/>
  <c r="J237" s="1"/>
  <c r="G238"/>
  <c r="H238"/>
  <c r="I238"/>
  <c r="J238" s="1"/>
  <c r="G240"/>
  <c r="H240"/>
  <c r="I240"/>
  <c r="G241"/>
  <c r="H241"/>
  <c r="I241"/>
  <c r="J241" s="1"/>
  <c r="G242"/>
  <c r="H242"/>
  <c r="I242"/>
  <c r="J242" s="1"/>
  <c r="G244"/>
  <c r="H244"/>
  <c r="I244"/>
  <c r="J244" s="1"/>
  <c r="G245"/>
  <c r="H245"/>
  <c r="I245"/>
  <c r="J245" s="1"/>
  <c r="G246"/>
  <c r="H246"/>
  <c r="I246"/>
  <c r="J246" s="1"/>
  <c r="G247"/>
  <c r="H247"/>
  <c r="I247"/>
  <c r="J247" s="1"/>
  <c r="G248"/>
  <c r="H248"/>
  <c r="I248"/>
  <c r="J248" s="1"/>
  <c r="G249"/>
  <c r="H249"/>
  <c r="I249"/>
  <c r="J249" s="1"/>
  <c r="G250"/>
  <c r="H250"/>
  <c r="I250"/>
  <c r="J250" s="1"/>
  <c r="G251"/>
  <c r="H251"/>
  <c r="I251"/>
  <c r="J251" s="1"/>
  <c r="G252"/>
  <c r="H252"/>
  <c r="I252"/>
  <c r="J252" s="1"/>
  <c r="G253"/>
  <c r="H253"/>
  <c r="I253"/>
  <c r="J253" s="1"/>
  <c r="G254"/>
  <c r="H254"/>
  <c r="I254"/>
  <c r="J254" s="1"/>
  <c r="G255"/>
  <c r="H255"/>
  <c r="I255"/>
  <c r="J255" s="1"/>
  <c r="G256"/>
  <c r="H256"/>
  <c r="I256"/>
  <c r="J256" s="1"/>
  <c r="G257"/>
  <c r="H257"/>
  <c r="I257"/>
  <c r="J257" s="1"/>
  <c r="G258"/>
  <c r="H258"/>
  <c r="I258"/>
  <c r="J258" s="1"/>
  <c r="G259"/>
  <c r="H259"/>
  <c r="I259"/>
  <c r="J259" s="1"/>
  <c r="G260"/>
  <c r="H260"/>
  <c r="I260"/>
  <c r="J260" s="1"/>
  <c r="G261"/>
  <c r="H261"/>
  <c r="I261"/>
  <c r="J261" s="1"/>
  <c r="G262"/>
  <c r="H262"/>
  <c r="I262"/>
  <c r="J262" s="1"/>
  <c r="G263"/>
  <c r="H263"/>
  <c r="I263"/>
  <c r="J263" s="1"/>
  <c r="G264"/>
  <c r="H264"/>
  <c r="I264"/>
  <c r="J264" s="1"/>
  <c r="G265"/>
  <c r="H265"/>
  <c r="I265"/>
  <c r="J265" s="1"/>
  <c r="G266"/>
  <c r="H266"/>
  <c r="I266"/>
  <c r="J266" s="1"/>
  <c r="G267"/>
  <c r="H267"/>
  <c r="I267"/>
  <c r="J267" s="1"/>
  <c r="G268"/>
  <c r="H268"/>
  <c r="I268"/>
  <c r="J268" s="1"/>
  <c r="G269"/>
  <c r="H269"/>
  <c r="I269"/>
  <c r="J269" s="1"/>
  <c r="G270"/>
  <c r="H270"/>
  <c r="I270"/>
  <c r="J270" s="1"/>
  <c r="G271"/>
  <c r="H271"/>
  <c r="I271"/>
  <c r="J271" s="1"/>
  <c r="G272"/>
  <c r="H272"/>
  <c r="I272"/>
  <c r="J272" s="1"/>
  <c r="G273"/>
  <c r="H273"/>
  <c r="I273"/>
  <c r="J273" s="1"/>
  <c r="G274"/>
  <c r="H274"/>
  <c r="I274"/>
  <c r="J274" s="1"/>
  <c r="G275"/>
  <c r="H275"/>
  <c r="I275"/>
  <c r="J275" s="1"/>
  <c r="G276"/>
  <c r="H276"/>
  <c r="I276"/>
  <c r="J276" s="1"/>
  <c r="G277"/>
  <c r="H277"/>
  <c r="I277"/>
  <c r="J277" s="1"/>
  <c r="G278"/>
  <c r="H278"/>
  <c r="I278"/>
  <c r="J278" s="1"/>
  <c r="G279"/>
  <c r="H279"/>
  <c r="I279"/>
  <c r="J279" s="1"/>
  <c r="G280"/>
  <c r="H280"/>
  <c r="I280"/>
  <c r="J280" s="1"/>
  <c r="G281"/>
  <c r="H281"/>
  <c r="I281"/>
  <c r="J281" s="1"/>
  <c r="G282"/>
  <c r="H282"/>
  <c r="I282"/>
  <c r="J282" s="1"/>
  <c r="G283"/>
  <c r="H283"/>
  <c r="I283"/>
  <c r="J283" s="1"/>
  <c r="G284"/>
  <c r="H284"/>
  <c r="I284"/>
  <c r="J284" s="1"/>
  <c r="G285"/>
  <c r="H285"/>
  <c r="I285"/>
  <c r="J285" s="1"/>
  <c r="G286"/>
  <c r="H286"/>
  <c r="I286"/>
  <c r="J286" s="1"/>
  <c r="G287"/>
  <c r="H287"/>
  <c r="I287"/>
  <c r="J287" s="1"/>
  <c r="G288"/>
  <c r="H288"/>
  <c r="I288"/>
  <c r="J288" s="1"/>
  <c r="G289"/>
  <c r="H289"/>
  <c r="I289"/>
  <c r="J289" s="1"/>
  <c r="G290"/>
  <c r="H290"/>
  <c r="I290"/>
  <c r="J290" s="1"/>
  <c r="G291"/>
  <c r="H291"/>
  <c r="I291"/>
  <c r="J291" s="1"/>
  <c r="G292"/>
  <c r="H292"/>
  <c r="I292"/>
  <c r="J292" s="1"/>
  <c r="G293"/>
  <c r="H293"/>
  <c r="I293"/>
  <c r="J293" s="1"/>
  <c r="G294"/>
  <c r="H294"/>
  <c r="I294"/>
  <c r="J294" s="1"/>
  <c r="G296"/>
  <c r="H296"/>
  <c r="I296"/>
  <c r="J296" s="1"/>
  <c r="G298"/>
  <c r="H298"/>
  <c r="I298"/>
  <c r="J298" s="1"/>
  <c r="G299"/>
  <c r="H299"/>
  <c r="I299"/>
  <c r="J299" s="1"/>
  <c r="G300"/>
  <c r="H300"/>
  <c r="I300"/>
  <c r="J300" s="1"/>
  <c r="G301"/>
  <c r="H301"/>
  <c r="I301"/>
  <c r="J301" s="1"/>
  <c r="G302"/>
  <c r="H302"/>
  <c r="I302"/>
  <c r="J302" s="1"/>
  <c r="G303"/>
  <c r="H303"/>
  <c r="I303"/>
  <c r="J303" s="1"/>
  <c r="G304"/>
  <c r="H304"/>
  <c r="I304"/>
  <c r="J304" s="1"/>
  <c r="G306"/>
  <c r="H306"/>
  <c r="I306"/>
  <c r="G307"/>
  <c r="H307"/>
  <c r="I307"/>
  <c r="J307" s="1"/>
  <c r="G308"/>
  <c r="H308"/>
  <c r="I308"/>
  <c r="J308" s="1"/>
  <c r="G309"/>
  <c r="H309"/>
  <c r="I309"/>
  <c r="J309" s="1"/>
  <c r="G310"/>
  <c r="H310"/>
  <c r="I310"/>
  <c r="J310" s="1"/>
  <c r="G311"/>
  <c r="H311"/>
  <c r="I311"/>
  <c r="J311" s="1"/>
  <c r="G313"/>
  <c r="H313"/>
  <c r="I313"/>
  <c r="J313" s="1"/>
  <c r="G314"/>
  <c r="H314"/>
  <c r="I314"/>
  <c r="J314" s="1"/>
  <c r="G315"/>
  <c r="H315"/>
  <c r="I315"/>
  <c r="J315" s="1"/>
  <c r="G316"/>
  <c r="H316"/>
  <c r="I316"/>
  <c r="J316" s="1"/>
  <c r="G317"/>
  <c r="H317"/>
  <c r="I317"/>
  <c r="J317" s="1"/>
  <c r="G318"/>
  <c r="H318"/>
  <c r="I318"/>
  <c r="J318" s="1"/>
  <c r="G321"/>
  <c r="H321"/>
  <c r="I321"/>
  <c r="G322"/>
  <c r="H322"/>
  <c r="I322"/>
  <c r="J322" s="1"/>
  <c r="G323"/>
  <c r="H323"/>
  <c r="I323"/>
  <c r="J323" s="1"/>
  <c r="G324"/>
  <c r="H324"/>
  <c r="I324"/>
  <c r="J324" s="1"/>
  <c r="G325"/>
  <c r="H325"/>
  <c r="I325"/>
  <c r="J325" s="1"/>
  <c r="G326"/>
  <c r="H326"/>
  <c r="I326"/>
  <c r="J326" s="1"/>
  <c r="G327"/>
  <c r="H327"/>
  <c r="I327"/>
  <c r="J327" s="1"/>
  <c r="G328"/>
  <c r="H328"/>
  <c r="I328"/>
  <c r="J328" s="1"/>
  <c r="G329"/>
  <c r="H329"/>
  <c r="I329"/>
  <c r="J329" s="1"/>
  <c r="G330"/>
  <c r="H330"/>
  <c r="I330"/>
  <c r="J330" s="1"/>
  <c r="G331"/>
  <c r="H331"/>
  <c r="I331"/>
  <c r="J331" s="1"/>
  <c r="G332"/>
  <c r="H332"/>
  <c r="I332"/>
  <c r="J332" s="1"/>
  <c r="G333"/>
  <c r="H333"/>
  <c r="I333"/>
  <c r="J333" s="1"/>
  <c r="G336"/>
  <c r="H336"/>
  <c r="I336"/>
  <c r="G337"/>
  <c r="H337"/>
  <c r="I337"/>
  <c r="J337" s="1"/>
  <c r="G338"/>
  <c r="H338"/>
  <c r="I338"/>
  <c r="J338" s="1"/>
  <c r="G339"/>
  <c r="H339"/>
  <c r="I339"/>
  <c r="J339" s="1"/>
  <c r="G340"/>
  <c r="H340"/>
  <c r="I340"/>
  <c r="J340" s="1"/>
  <c r="G341"/>
  <c r="H341"/>
  <c r="I341"/>
  <c r="J341" s="1"/>
  <c r="G342"/>
  <c r="H342"/>
  <c r="I342"/>
  <c r="J342" s="1"/>
  <c r="G343"/>
  <c r="H343"/>
  <c r="I343"/>
  <c r="J343" s="1"/>
  <c r="G344"/>
  <c r="H344"/>
  <c r="I344"/>
  <c r="J344" s="1"/>
  <c r="G345"/>
  <c r="H345"/>
  <c r="I345"/>
  <c r="J345" s="1"/>
  <c r="G346"/>
  <c r="H346"/>
  <c r="I346"/>
  <c r="J346" s="1"/>
  <c r="G347"/>
  <c r="H347"/>
  <c r="I347"/>
  <c r="J347" s="1"/>
  <c r="G348"/>
  <c r="H348"/>
  <c r="I348"/>
  <c r="J348" s="1"/>
  <c r="G349"/>
  <c r="H349"/>
  <c r="I349"/>
  <c r="J349" s="1"/>
  <c r="G350"/>
  <c r="H350"/>
  <c r="I350"/>
  <c r="J350" s="1"/>
  <c r="G351"/>
  <c r="H351"/>
  <c r="I351"/>
  <c r="J351" s="1"/>
  <c r="G352"/>
  <c r="H352"/>
  <c r="I352"/>
  <c r="J352" s="1"/>
  <c r="G353"/>
  <c r="H353"/>
  <c r="I353"/>
  <c r="J353" s="1"/>
  <c r="G354"/>
  <c r="H354"/>
  <c r="I354"/>
  <c r="J354" s="1"/>
  <c r="G355"/>
  <c r="H355"/>
  <c r="I355"/>
  <c r="J355" s="1"/>
  <c r="G356"/>
  <c r="H356"/>
  <c r="I356"/>
  <c r="J356" s="1"/>
  <c r="G357"/>
  <c r="H357"/>
  <c r="I357"/>
  <c r="J357" s="1"/>
  <c r="G358"/>
  <c r="H358"/>
  <c r="I358"/>
  <c r="J358" s="1"/>
  <c r="G359"/>
  <c r="H359"/>
  <c r="I359"/>
  <c r="J359" s="1"/>
  <c r="G360"/>
  <c r="H360"/>
  <c r="I360"/>
  <c r="J360" s="1"/>
  <c r="G361"/>
  <c r="H361"/>
  <c r="I361"/>
  <c r="J361" s="1"/>
  <c r="G362"/>
  <c r="H362"/>
  <c r="I362"/>
  <c r="J362" s="1"/>
  <c r="G363"/>
  <c r="H363"/>
  <c r="I363"/>
  <c r="J363" s="1"/>
  <c r="G364"/>
  <c r="H364"/>
  <c r="I364"/>
  <c r="J364" s="1"/>
  <c r="G365"/>
  <c r="H365"/>
  <c r="I365"/>
  <c r="J365" s="1"/>
  <c r="G366"/>
  <c r="H366"/>
  <c r="I366"/>
  <c r="J366" s="1"/>
  <c r="G367"/>
  <c r="H367"/>
  <c r="I367"/>
  <c r="J367" s="1"/>
  <c r="G368"/>
  <c r="H368"/>
  <c r="I368"/>
  <c r="J368" s="1"/>
  <c r="G370"/>
  <c r="H370"/>
  <c r="I370"/>
  <c r="G371"/>
  <c r="H371"/>
  <c r="I371"/>
  <c r="J371" s="1"/>
  <c r="G372"/>
  <c r="H372"/>
  <c r="I372"/>
  <c r="J372" s="1"/>
  <c r="G373"/>
  <c r="H373"/>
  <c r="I373"/>
  <c r="J373" s="1"/>
  <c r="G374"/>
  <c r="H374"/>
  <c r="I374"/>
  <c r="J374" s="1"/>
  <c r="G375"/>
  <c r="H375"/>
  <c r="I375"/>
  <c r="J375" s="1"/>
  <c r="G376"/>
  <c r="H376"/>
  <c r="I376"/>
  <c r="J376" s="1"/>
  <c r="G377"/>
  <c r="H377"/>
  <c r="I377"/>
  <c r="J377" s="1"/>
  <c r="G378"/>
  <c r="H378"/>
  <c r="I378"/>
  <c r="J378" s="1"/>
  <c r="G379"/>
  <c r="H379"/>
  <c r="I379"/>
  <c r="J379" s="1"/>
  <c r="G380"/>
  <c r="H380"/>
  <c r="I380"/>
  <c r="J380" s="1"/>
  <c r="G381"/>
  <c r="H381"/>
  <c r="I381"/>
  <c r="J381" s="1"/>
  <c r="G382"/>
  <c r="H382"/>
  <c r="I382"/>
  <c r="J382" s="1"/>
  <c r="G383"/>
  <c r="H383"/>
  <c r="I383"/>
  <c r="J383" s="1"/>
  <c r="G384"/>
  <c r="H384"/>
  <c r="I384"/>
  <c r="J384" s="1"/>
  <c r="G385"/>
  <c r="H385"/>
  <c r="I385"/>
  <c r="J385" s="1"/>
  <c r="G386"/>
  <c r="H386"/>
  <c r="I386"/>
  <c r="J386" s="1"/>
  <c r="G387"/>
  <c r="H387"/>
  <c r="I387"/>
  <c r="J387" s="1"/>
  <c r="G388"/>
  <c r="H388"/>
  <c r="I388"/>
  <c r="J388" s="1"/>
  <c r="G389"/>
  <c r="H389"/>
  <c r="I389"/>
  <c r="J389" s="1"/>
  <c r="G390"/>
  <c r="H390"/>
  <c r="I390"/>
  <c r="J390" s="1"/>
  <c r="G391"/>
  <c r="H391"/>
  <c r="I391"/>
  <c r="J391" s="1"/>
  <c r="G392"/>
  <c r="H392"/>
  <c r="I392"/>
  <c r="J392" s="1"/>
  <c r="G393"/>
  <c r="H393"/>
  <c r="I393"/>
  <c r="J393" s="1"/>
  <c r="G394"/>
  <c r="H394"/>
  <c r="I394"/>
  <c r="J394" s="1"/>
  <c r="G395"/>
  <c r="H395"/>
  <c r="I395"/>
  <c r="J395" s="1"/>
  <c r="G396"/>
  <c r="H396"/>
  <c r="I396"/>
  <c r="J396" s="1"/>
  <c r="G397"/>
  <c r="H397"/>
  <c r="I397"/>
  <c r="J397" s="1"/>
  <c r="G398"/>
  <c r="H398"/>
  <c r="I398"/>
  <c r="J398" s="1"/>
  <c r="G399"/>
  <c r="H399"/>
  <c r="I399"/>
  <c r="J399" s="1"/>
  <c r="G400"/>
  <c r="H400"/>
  <c r="I400"/>
  <c r="J400" s="1"/>
  <c r="G402"/>
  <c r="H402"/>
  <c r="I402"/>
  <c r="G403"/>
  <c r="H403"/>
  <c r="I403"/>
  <c r="J403" s="1"/>
  <c r="G404"/>
  <c r="H404"/>
  <c r="I404"/>
  <c r="J404" s="1"/>
  <c r="G405"/>
  <c r="H405"/>
  <c r="I405"/>
  <c r="J405" s="1"/>
  <c r="G406"/>
  <c r="H406"/>
  <c r="I406"/>
  <c r="J406" s="1"/>
  <c r="G407"/>
  <c r="H407"/>
  <c r="I407"/>
  <c r="J407" s="1"/>
  <c r="G408"/>
  <c r="H408"/>
  <c r="I408"/>
  <c r="J408" s="1"/>
  <c r="G409"/>
  <c r="H409"/>
  <c r="I409"/>
  <c r="J409" s="1"/>
  <c r="G410"/>
  <c r="H410"/>
  <c r="I410"/>
  <c r="J410" s="1"/>
  <c r="G411"/>
  <c r="H411"/>
  <c r="I411"/>
  <c r="J411" s="1"/>
  <c r="G412"/>
  <c r="H412"/>
  <c r="I412"/>
  <c r="J412" s="1"/>
  <c r="G413"/>
  <c r="H413"/>
  <c r="I413"/>
  <c r="J413" s="1"/>
  <c r="G414"/>
  <c r="H414"/>
  <c r="I414"/>
  <c r="J414" s="1"/>
  <c r="G415"/>
  <c r="H415"/>
  <c r="I415"/>
  <c r="J415" s="1"/>
  <c r="G416"/>
  <c r="H416"/>
  <c r="I416"/>
  <c r="J416" s="1"/>
  <c r="G417"/>
  <c r="H417"/>
  <c r="I417"/>
  <c r="J417" s="1"/>
  <c r="G418"/>
  <c r="H418"/>
  <c r="I418"/>
  <c r="J418" s="1"/>
  <c r="G419"/>
  <c r="H419"/>
  <c r="I419"/>
  <c r="J419" s="1"/>
  <c r="G420"/>
  <c r="H420"/>
  <c r="I420"/>
  <c r="J420" s="1"/>
  <c r="G421"/>
  <c r="H421"/>
  <c r="I421"/>
  <c r="J421" s="1"/>
  <c r="G423"/>
  <c r="H423"/>
  <c r="I423"/>
  <c r="J423" s="1"/>
  <c r="G424"/>
  <c r="H424"/>
  <c r="I424"/>
  <c r="J424" s="1"/>
  <c r="G425"/>
  <c r="H425"/>
  <c r="I425"/>
  <c r="J425" s="1"/>
  <c r="G426"/>
  <c r="H426"/>
  <c r="I426"/>
  <c r="J426" s="1"/>
  <c r="G427"/>
  <c r="H427"/>
  <c r="I427"/>
  <c r="J427" s="1"/>
  <c r="G428"/>
  <c r="H428"/>
  <c r="I428"/>
  <c r="J428" s="1"/>
  <c r="G429"/>
  <c r="H429"/>
  <c r="I429"/>
  <c r="J429" s="1"/>
  <c r="G430"/>
  <c r="H430"/>
  <c r="I430"/>
  <c r="J430" s="1"/>
  <c r="G431"/>
  <c r="H431"/>
  <c r="I431"/>
  <c r="J431" s="1"/>
  <c r="G432"/>
  <c r="H432"/>
  <c r="I432"/>
  <c r="J432" s="1"/>
  <c r="G433"/>
  <c r="H433"/>
  <c r="I433"/>
  <c r="J433" s="1"/>
  <c r="G435"/>
  <c r="H435"/>
  <c r="I435"/>
  <c r="J435" s="1"/>
  <c r="G436"/>
  <c r="H436"/>
  <c r="I436"/>
  <c r="J436" s="1"/>
  <c r="G437"/>
  <c r="H437"/>
  <c r="I437"/>
  <c r="J437" s="1"/>
  <c r="G438"/>
  <c r="H438"/>
  <c r="I438"/>
  <c r="J438" s="1"/>
  <c r="G439"/>
  <c r="H439"/>
  <c r="I439"/>
  <c r="J439" s="1"/>
  <c r="G440"/>
  <c r="H440"/>
  <c r="I440"/>
  <c r="J440" s="1"/>
  <c r="G441"/>
  <c r="H441"/>
  <c r="I441"/>
  <c r="J441" s="1"/>
  <c r="G442"/>
  <c r="H442"/>
  <c r="I442"/>
  <c r="J442" s="1"/>
  <c r="G444"/>
  <c r="H444"/>
  <c r="I444"/>
  <c r="G445"/>
  <c r="H445"/>
  <c r="I445"/>
  <c r="J445" s="1"/>
  <c r="G446"/>
  <c r="H446"/>
  <c r="I446"/>
  <c r="J446" s="1"/>
  <c r="G447"/>
  <c r="H447"/>
  <c r="I447"/>
  <c r="J447" s="1"/>
  <c r="G448"/>
  <c r="H448"/>
  <c r="I448"/>
  <c r="J448" s="1"/>
  <c r="G450"/>
  <c r="H450"/>
  <c r="I450"/>
  <c r="J450" s="1"/>
  <c r="G451"/>
  <c r="H451"/>
  <c r="I451"/>
  <c r="J451" s="1"/>
  <c r="G452"/>
  <c r="H452"/>
  <c r="I452"/>
  <c r="J452" s="1"/>
  <c r="G453"/>
  <c r="H453"/>
  <c r="I453"/>
  <c r="J453" s="1"/>
  <c r="G454"/>
  <c r="H454"/>
  <c r="I454"/>
  <c r="J454" s="1"/>
  <c r="G455"/>
  <c r="H455"/>
  <c r="I455"/>
  <c r="J455" s="1"/>
  <c r="G456"/>
  <c r="H456"/>
  <c r="I456"/>
  <c r="J456" s="1"/>
  <c r="G457"/>
  <c r="H457"/>
  <c r="I457"/>
  <c r="J457" s="1"/>
  <c r="G458"/>
  <c r="H458"/>
  <c r="I458"/>
  <c r="J458" s="1"/>
  <c r="G459"/>
  <c r="H459"/>
  <c r="I459"/>
  <c r="J459" s="1"/>
  <c r="G460"/>
  <c r="H460"/>
  <c r="I460"/>
  <c r="J460" s="1"/>
  <c r="G461"/>
  <c r="H461"/>
  <c r="I461"/>
  <c r="J461" s="1"/>
  <c r="G462"/>
  <c r="H462"/>
  <c r="I462"/>
  <c r="J462" s="1"/>
  <c r="G463"/>
  <c r="H463"/>
  <c r="I463"/>
  <c r="J463" s="1"/>
  <c r="G464"/>
  <c r="H464"/>
  <c r="I464"/>
  <c r="J464" s="1"/>
  <c r="G465"/>
  <c r="H465"/>
  <c r="I465"/>
  <c r="J465" s="1"/>
  <c r="G467"/>
  <c r="H467"/>
  <c r="I467"/>
  <c r="J467" s="1"/>
  <c r="G468"/>
  <c r="H468"/>
  <c r="I468"/>
  <c r="J468" s="1"/>
  <c r="G469"/>
  <c r="H469"/>
  <c r="I469"/>
  <c r="J469" s="1"/>
  <c r="K552"/>
  <c r="K631"/>
  <c r="K673"/>
  <c r="I673"/>
  <c r="J673" s="1"/>
  <c r="H673"/>
  <c r="K709"/>
  <c r="I709"/>
  <c r="J709" s="1"/>
  <c r="H709"/>
  <c r="G709"/>
  <c r="K714"/>
  <c r="I714"/>
  <c r="J714" s="1"/>
  <c r="H714"/>
  <c r="G714"/>
  <c r="K720"/>
  <c r="I720"/>
  <c r="J720" s="1"/>
  <c r="H720"/>
  <c r="G720"/>
  <c r="K733"/>
  <c r="I733"/>
  <c r="J733" s="1"/>
  <c r="H733"/>
  <c r="G733"/>
  <c r="K742"/>
  <c r="I742"/>
  <c r="J742" s="1"/>
  <c r="H742"/>
  <c r="G742"/>
  <c r="K749"/>
  <c r="I749"/>
  <c r="J749" s="1"/>
  <c r="H749"/>
  <c r="G749"/>
  <c r="K758"/>
  <c r="I758"/>
  <c r="J758" s="1"/>
  <c r="H758"/>
  <c r="G758"/>
  <c r="K770"/>
  <c r="I770"/>
  <c r="J770" s="1"/>
  <c r="H770"/>
  <c r="G770"/>
  <c r="K773"/>
  <c r="I773"/>
  <c r="J773" s="1"/>
  <c r="H773"/>
  <c r="G773"/>
  <c r="G471"/>
  <c r="H471"/>
  <c r="I471"/>
  <c r="J471" s="1"/>
  <c r="G473"/>
  <c r="H473"/>
  <c r="I473"/>
  <c r="J473" s="1"/>
  <c r="G474"/>
  <c r="H474"/>
  <c r="I474"/>
  <c r="J474" s="1"/>
  <c r="G475"/>
  <c r="H475"/>
  <c r="I475"/>
  <c r="J475" s="1"/>
  <c r="G476"/>
  <c r="H476"/>
  <c r="I476"/>
  <c r="J476" s="1"/>
  <c r="G477"/>
  <c r="H477"/>
  <c r="I477"/>
  <c r="J477" s="1"/>
  <c r="G478"/>
  <c r="H478"/>
  <c r="I478"/>
  <c r="J478" s="1"/>
  <c r="G479"/>
  <c r="H479"/>
  <c r="I479"/>
  <c r="J479" s="1"/>
  <c r="G480"/>
  <c r="H480"/>
  <c r="I480"/>
  <c r="J480" s="1"/>
  <c r="G481"/>
  <c r="H481"/>
  <c r="I481"/>
  <c r="J481" s="1"/>
  <c r="G482"/>
  <c r="H482"/>
  <c r="I482"/>
  <c r="J482" s="1"/>
  <c r="G483"/>
  <c r="H483"/>
  <c r="I483"/>
  <c r="J483" s="1"/>
  <c r="G485"/>
  <c r="H485"/>
  <c r="I485"/>
  <c r="J485" s="1"/>
  <c r="G486"/>
  <c r="H486"/>
  <c r="I486"/>
  <c r="J486" s="1"/>
  <c r="G487"/>
  <c r="H487"/>
  <c r="I487"/>
  <c r="J487" s="1"/>
  <c r="G488"/>
  <c r="H488"/>
  <c r="I488"/>
  <c r="J488" s="1"/>
  <c r="G489"/>
  <c r="H489"/>
  <c r="I489"/>
  <c r="J489" s="1"/>
  <c r="G490"/>
  <c r="H490"/>
  <c r="I490"/>
  <c r="J490" s="1"/>
  <c r="G491"/>
  <c r="H491"/>
  <c r="I491"/>
  <c r="J491" s="1"/>
  <c r="G492"/>
  <c r="H492"/>
  <c r="I492"/>
  <c r="J492" s="1"/>
  <c r="G494"/>
  <c r="H494"/>
  <c r="I494"/>
  <c r="G495"/>
  <c r="H495"/>
  <c r="I495"/>
  <c r="J495" s="1"/>
  <c r="G496"/>
  <c r="H496"/>
  <c r="I496"/>
  <c r="J496" s="1"/>
  <c r="G497"/>
  <c r="H497"/>
  <c r="I497"/>
  <c r="J497" s="1"/>
  <c r="G498"/>
  <c r="H498"/>
  <c r="I498"/>
  <c r="J498" s="1"/>
  <c r="G499"/>
  <c r="H499"/>
  <c r="I499"/>
  <c r="J499" s="1"/>
  <c r="G500"/>
  <c r="H500"/>
  <c r="I500"/>
  <c r="J500" s="1"/>
  <c r="G501"/>
  <c r="H501"/>
  <c r="I501"/>
  <c r="J501" s="1"/>
  <c r="G502"/>
  <c r="H502"/>
  <c r="I502"/>
  <c r="J502" s="1"/>
  <c r="G503"/>
  <c r="H503"/>
  <c r="I503"/>
  <c r="J503" s="1"/>
  <c r="G504"/>
  <c r="H504"/>
  <c r="I504"/>
  <c r="J504" s="1"/>
  <c r="G505"/>
  <c r="H505"/>
  <c r="I505"/>
  <c r="J505" s="1"/>
  <c r="G506"/>
  <c r="H506"/>
  <c r="I506"/>
  <c r="J506" s="1"/>
  <c r="G507"/>
  <c r="H507"/>
  <c r="I507"/>
  <c r="J507" s="1"/>
  <c r="G508"/>
  <c r="H508"/>
  <c r="I508"/>
  <c r="J508" s="1"/>
  <c r="G509"/>
  <c r="H509"/>
  <c r="I509"/>
  <c r="J509" s="1"/>
  <c r="G510"/>
  <c r="H510"/>
  <c r="I510"/>
  <c r="J510" s="1"/>
  <c r="G511"/>
  <c r="H511"/>
  <c r="I511"/>
  <c r="J511" s="1"/>
  <c r="G512"/>
  <c r="H512"/>
  <c r="I512"/>
  <c r="J512" s="1"/>
  <c r="G513"/>
  <c r="H513"/>
  <c r="I513"/>
  <c r="J513" s="1"/>
  <c r="G514"/>
  <c r="H514"/>
  <c r="I514"/>
  <c r="J514" s="1"/>
  <c r="G515"/>
  <c r="H515"/>
  <c r="I515"/>
  <c r="J515" s="1"/>
  <c r="G516"/>
  <c r="H516"/>
  <c r="I516"/>
  <c r="J516" s="1"/>
  <c r="G517"/>
  <c r="H517"/>
  <c r="I517"/>
  <c r="J517" s="1"/>
  <c r="G518"/>
  <c r="H518"/>
  <c r="I518"/>
  <c r="J518" s="1"/>
  <c r="G519"/>
  <c r="H519"/>
  <c r="I519"/>
  <c r="J519" s="1"/>
  <c r="G520"/>
  <c r="H520"/>
  <c r="I520"/>
  <c r="J520" s="1"/>
  <c r="G521"/>
  <c r="H521"/>
  <c r="I521"/>
  <c r="J521" s="1"/>
  <c r="G523"/>
  <c r="H523"/>
  <c r="I523"/>
  <c r="G524"/>
  <c r="H524"/>
  <c r="I524"/>
  <c r="J524" s="1"/>
  <c r="G525"/>
  <c r="H525"/>
  <c r="I525"/>
  <c r="J525" s="1"/>
  <c r="G526"/>
  <c r="H526"/>
  <c r="I526"/>
  <c r="J526" s="1"/>
  <c r="G528"/>
  <c r="H528"/>
  <c r="I528"/>
  <c r="J528" s="1"/>
  <c r="G529"/>
  <c r="H529"/>
  <c r="I529"/>
  <c r="J529" s="1"/>
  <c r="G530"/>
  <c r="H530"/>
  <c r="I530"/>
  <c r="J530" s="1"/>
  <c r="G531"/>
  <c r="H531"/>
  <c r="I531"/>
  <c r="J531" s="1"/>
  <c r="G532"/>
  <c r="H532"/>
  <c r="I532"/>
  <c r="J532" s="1"/>
  <c r="G533"/>
  <c r="H533"/>
  <c r="I533"/>
  <c r="J533" s="1"/>
  <c r="G534"/>
  <c r="H534"/>
  <c r="I534"/>
  <c r="J534" s="1"/>
  <c r="G535"/>
  <c r="H535"/>
  <c r="I535"/>
  <c r="J535" s="1"/>
  <c r="G536"/>
  <c r="H536"/>
  <c r="I536"/>
  <c r="J536" s="1"/>
  <c r="G537"/>
  <c r="H537"/>
  <c r="I537"/>
  <c r="J537" s="1"/>
  <c r="G538"/>
  <c r="H538"/>
  <c r="I538"/>
  <c r="J538" s="1"/>
  <c r="G539"/>
  <c r="H539"/>
  <c r="I539"/>
  <c r="J539" s="1"/>
  <c r="G540"/>
  <c r="H540"/>
  <c r="I540"/>
  <c r="J540" s="1"/>
  <c r="G541"/>
  <c r="H541"/>
  <c r="I541"/>
  <c r="J541" s="1"/>
  <c r="G543"/>
  <c r="H543"/>
  <c r="I543"/>
  <c r="J543" s="1"/>
  <c r="G544"/>
  <c r="H544"/>
  <c r="I544"/>
  <c r="J544" s="1"/>
  <c r="G545"/>
  <c r="H545"/>
  <c r="I545"/>
  <c r="J545" s="1"/>
  <c r="G546"/>
  <c r="H546"/>
  <c r="I546"/>
  <c r="J546" s="1"/>
  <c r="G547"/>
  <c r="H547"/>
  <c r="I547"/>
  <c r="J547" s="1"/>
  <c r="G548"/>
  <c r="H548"/>
  <c r="I548"/>
  <c r="J548" s="1"/>
  <c r="G549"/>
  <c r="H549"/>
  <c r="I549"/>
  <c r="J549" s="1"/>
  <c r="G550"/>
  <c r="H550"/>
  <c r="I550"/>
  <c r="J550" s="1"/>
  <c r="G551"/>
  <c r="H551"/>
  <c r="I551"/>
  <c r="J551" s="1"/>
  <c r="G553"/>
  <c r="H553"/>
  <c r="I553"/>
  <c r="G554"/>
  <c r="H554"/>
  <c r="I554"/>
  <c r="J554" s="1"/>
  <c r="G555"/>
  <c r="H555"/>
  <c r="I555"/>
  <c r="J555" s="1"/>
  <c r="G556"/>
  <c r="H556"/>
  <c r="I556"/>
  <c r="J556" s="1"/>
  <c r="G557"/>
  <c r="H557"/>
  <c r="I557"/>
  <c r="J557" s="1"/>
  <c r="G558"/>
  <c r="H558"/>
  <c r="I558"/>
  <c r="J558" s="1"/>
  <c r="G559"/>
  <c r="H559"/>
  <c r="I559"/>
  <c r="J559" s="1"/>
  <c r="G560"/>
  <c r="H560"/>
  <c r="I560"/>
  <c r="J560" s="1"/>
  <c r="G561"/>
  <c r="H561"/>
  <c r="I561"/>
  <c r="J561" s="1"/>
  <c r="G562"/>
  <c r="H562"/>
  <c r="I562"/>
  <c r="J562" s="1"/>
  <c r="G563"/>
  <c r="H563"/>
  <c r="I563"/>
  <c r="J563" s="1"/>
  <c r="G564"/>
  <c r="H564"/>
  <c r="I564"/>
  <c r="J564" s="1"/>
  <c r="G565"/>
  <c r="H565"/>
  <c r="I565"/>
  <c r="J565" s="1"/>
  <c r="G566"/>
  <c r="H566"/>
  <c r="I566"/>
  <c r="J566" s="1"/>
  <c r="G567"/>
  <c r="H567"/>
  <c r="I567"/>
  <c r="J567" s="1"/>
  <c r="G568"/>
  <c r="H568"/>
  <c r="I568"/>
  <c r="J568" s="1"/>
  <c r="G569"/>
  <c r="H569"/>
  <c r="I569"/>
  <c r="J569" s="1"/>
  <c r="G570"/>
  <c r="H570"/>
  <c r="I570"/>
  <c r="J570" s="1"/>
  <c r="G571"/>
  <c r="H571"/>
  <c r="I571"/>
  <c r="J571" s="1"/>
  <c r="G573"/>
  <c r="H573"/>
  <c r="I573"/>
  <c r="J573" s="1"/>
  <c r="G574"/>
  <c r="H574"/>
  <c r="I574"/>
  <c r="J574" s="1"/>
  <c r="G575"/>
  <c r="H575"/>
  <c r="I575"/>
  <c r="J575" s="1"/>
  <c r="G576"/>
  <c r="H576"/>
  <c r="I576"/>
  <c r="J576" s="1"/>
  <c r="G577"/>
  <c r="H577"/>
  <c r="I577"/>
  <c r="J577" s="1"/>
  <c r="G578"/>
  <c r="H578"/>
  <c r="I578"/>
  <c r="J578" s="1"/>
  <c r="G579"/>
  <c r="H579"/>
  <c r="I579"/>
  <c r="J579" s="1"/>
  <c r="G580"/>
  <c r="H580"/>
  <c r="I580"/>
  <c r="J580" s="1"/>
  <c r="G581"/>
  <c r="H581"/>
  <c r="I581"/>
  <c r="J581" s="1"/>
  <c r="G582"/>
  <c r="H582"/>
  <c r="I582"/>
  <c r="J582" s="1"/>
  <c r="G583"/>
  <c r="H583"/>
  <c r="I583"/>
  <c r="J583" s="1"/>
  <c r="G584"/>
  <c r="H584"/>
  <c r="I584"/>
  <c r="J584" s="1"/>
  <c r="G585"/>
  <c r="H585"/>
  <c r="I585"/>
  <c r="J585" s="1"/>
  <c r="G586"/>
  <c r="H586"/>
  <c r="I586"/>
  <c r="J586" s="1"/>
  <c r="G587"/>
  <c r="H587"/>
  <c r="I587"/>
  <c r="J587" s="1"/>
  <c r="G588"/>
  <c r="H588"/>
  <c r="I588"/>
  <c r="J588" s="1"/>
  <c r="G589"/>
  <c r="H589"/>
  <c r="I589"/>
  <c r="J589" s="1"/>
  <c r="G590"/>
  <c r="H590"/>
  <c r="I590"/>
  <c r="J590" s="1"/>
  <c r="G591"/>
  <c r="H591"/>
  <c r="I591"/>
  <c r="J591" s="1"/>
  <c r="G592"/>
  <c r="H592"/>
  <c r="I592"/>
  <c r="J592" s="1"/>
  <c r="G594"/>
  <c r="H594"/>
  <c r="I594"/>
  <c r="J594" s="1"/>
  <c r="G595"/>
  <c r="H595"/>
  <c r="I595"/>
  <c r="J595" s="1"/>
  <c r="G596"/>
  <c r="H596"/>
  <c r="I596"/>
  <c r="J596" s="1"/>
  <c r="G597"/>
  <c r="H597"/>
  <c r="I597"/>
  <c r="J597" s="1"/>
  <c r="G598"/>
  <c r="H598"/>
  <c r="I598"/>
  <c r="J598" s="1"/>
  <c r="G599"/>
  <c r="H599"/>
  <c r="I599"/>
  <c r="J599" s="1"/>
  <c r="G600"/>
  <c r="H600"/>
  <c r="I600"/>
  <c r="J600" s="1"/>
  <c r="G601"/>
  <c r="H601"/>
  <c r="I601"/>
  <c r="J601" s="1"/>
  <c r="G602"/>
  <c r="H602"/>
  <c r="I602"/>
  <c r="J602" s="1"/>
  <c r="G603"/>
  <c r="H603"/>
  <c r="I603"/>
  <c r="J603" s="1"/>
  <c r="G604"/>
  <c r="H604"/>
  <c r="I604"/>
  <c r="J604" s="1"/>
  <c r="G605"/>
  <c r="H605"/>
  <c r="I605"/>
  <c r="J605" s="1"/>
  <c r="G606"/>
  <c r="H606"/>
  <c r="I606"/>
  <c r="J606" s="1"/>
  <c r="G607"/>
  <c r="H607"/>
  <c r="I607"/>
  <c r="J607" s="1"/>
  <c r="G608"/>
  <c r="H608"/>
  <c r="I608"/>
  <c r="J608" s="1"/>
  <c r="G609"/>
  <c r="H609"/>
  <c r="I609"/>
  <c r="J609" s="1"/>
  <c r="G610"/>
  <c r="H610"/>
  <c r="I610"/>
  <c r="J610" s="1"/>
  <c r="G611"/>
  <c r="H611"/>
  <c r="I611"/>
  <c r="J611" s="1"/>
  <c r="G612"/>
  <c r="H612"/>
  <c r="I612"/>
  <c r="J612" s="1"/>
  <c r="G613"/>
  <c r="H613"/>
  <c r="I613"/>
  <c r="J613" s="1"/>
  <c r="G614"/>
  <c r="H614"/>
  <c r="I614"/>
  <c r="J614" s="1"/>
  <c r="G615"/>
  <c r="H615"/>
  <c r="I615"/>
  <c r="J615" s="1"/>
  <c r="G616"/>
  <c r="H616"/>
  <c r="I616"/>
  <c r="J616" s="1"/>
  <c r="G617"/>
  <c r="H617"/>
  <c r="I617"/>
  <c r="J617" s="1"/>
  <c r="G618"/>
  <c r="H618"/>
  <c r="I618"/>
  <c r="J618" s="1"/>
  <c r="G619"/>
  <c r="H619"/>
  <c r="I619"/>
  <c r="J619" s="1"/>
  <c r="G620"/>
  <c r="H620"/>
  <c r="I620"/>
  <c r="J620" s="1"/>
  <c r="G621"/>
  <c r="H621"/>
  <c r="I621"/>
  <c r="J621" s="1"/>
  <c r="G622"/>
  <c r="H622"/>
  <c r="I622"/>
  <c r="J622" s="1"/>
  <c r="G623"/>
  <c r="H623"/>
  <c r="I623"/>
  <c r="J623" s="1"/>
  <c r="G624"/>
  <c r="H624"/>
  <c r="I624"/>
  <c r="J624" s="1"/>
  <c r="G625"/>
  <c r="H625"/>
  <c r="I625"/>
  <c r="J625" s="1"/>
  <c r="G626"/>
  <c r="H626"/>
  <c r="I626"/>
  <c r="J626" s="1"/>
  <c r="G627"/>
  <c r="H627"/>
  <c r="I627"/>
  <c r="J627" s="1"/>
  <c r="G628"/>
  <c r="H628"/>
  <c r="I628"/>
  <c r="J628" s="1"/>
  <c r="G629"/>
  <c r="H629"/>
  <c r="I629"/>
  <c r="J629" s="1"/>
  <c r="G630"/>
  <c r="H630"/>
  <c r="I630"/>
  <c r="J630" s="1"/>
  <c r="G632"/>
  <c r="H632"/>
  <c r="I632"/>
  <c r="G633"/>
  <c r="H633"/>
  <c r="I633"/>
  <c r="J633" s="1"/>
  <c r="G634"/>
  <c r="H634"/>
  <c r="I634"/>
  <c r="J634" s="1"/>
  <c r="G635"/>
  <c r="H635"/>
  <c r="I635"/>
  <c r="J635" s="1"/>
  <c r="G636"/>
  <c r="H636"/>
  <c r="I636"/>
  <c r="J636" s="1"/>
  <c r="G637"/>
  <c r="H637"/>
  <c r="I637"/>
  <c r="J637" s="1"/>
  <c r="G638"/>
  <c r="H638"/>
  <c r="I638"/>
  <c r="J638" s="1"/>
  <c r="G639"/>
  <c r="H639"/>
  <c r="I639"/>
  <c r="J639" s="1"/>
  <c r="G640"/>
  <c r="H640"/>
  <c r="I640"/>
  <c r="J640" s="1"/>
  <c r="G641"/>
  <c r="H641"/>
  <c r="I641"/>
  <c r="J641" s="1"/>
  <c r="G642"/>
  <c r="H642"/>
  <c r="I642"/>
  <c r="J642" s="1"/>
  <c r="G643"/>
  <c r="H643"/>
  <c r="I643"/>
  <c r="J643" s="1"/>
  <c r="G644"/>
  <c r="H644"/>
  <c r="I644"/>
  <c r="J644" s="1"/>
  <c r="G645"/>
  <c r="H645"/>
  <c r="I645"/>
  <c r="J645" s="1"/>
  <c r="G646"/>
  <c r="H646"/>
  <c r="I646"/>
  <c r="J646" s="1"/>
  <c r="G647"/>
  <c r="H647"/>
  <c r="I647"/>
  <c r="J647" s="1"/>
  <c r="G648"/>
  <c r="H648"/>
  <c r="I648"/>
  <c r="J648" s="1"/>
  <c r="G649"/>
  <c r="H649"/>
  <c r="I649"/>
  <c r="J649" s="1"/>
  <c r="G650"/>
  <c r="H650"/>
  <c r="I650"/>
  <c r="J650" s="1"/>
  <c r="G651"/>
  <c r="H651"/>
  <c r="I651"/>
  <c r="J651" s="1"/>
  <c r="G652"/>
  <c r="H652"/>
  <c r="I652"/>
  <c r="J652" s="1"/>
  <c r="G653"/>
  <c r="H653"/>
  <c r="I653"/>
  <c r="J653" s="1"/>
  <c r="G654"/>
  <c r="H654"/>
  <c r="I654"/>
  <c r="J654" s="1"/>
  <c r="G655"/>
  <c r="H655"/>
  <c r="I655"/>
  <c r="J655" s="1"/>
  <c r="G656"/>
  <c r="H656"/>
  <c r="I656"/>
  <c r="J656" s="1"/>
  <c r="G657"/>
  <c r="H657"/>
  <c r="I657"/>
  <c r="J657" s="1"/>
  <c r="G658"/>
  <c r="H658"/>
  <c r="I658"/>
  <c r="J658" s="1"/>
  <c r="G659"/>
  <c r="H659"/>
  <c r="I659"/>
  <c r="J659" s="1"/>
  <c r="G660"/>
  <c r="H660"/>
  <c r="I660"/>
  <c r="J660" s="1"/>
  <c r="G661"/>
  <c r="H661"/>
  <c r="I661"/>
  <c r="J661" s="1"/>
  <c r="G662"/>
  <c r="H662"/>
  <c r="I662"/>
  <c r="J662" s="1"/>
  <c r="G664"/>
  <c r="H664"/>
  <c r="I664"/>
  <c r="G665"/>
  <c r="H665"/>
  <c r="I665"/>
  <c r="J665" s="1"/>
  <c r="G666"/>
  <c r="H666"/>
  <c r="I666"/>
  <c r="J666" s="1"/>
  <c r="G667"/>
  <c r="H667"/>
  <c r="I667"/>
  <c r="J667" s="1"/>
  <c r="G668"/>
  <c r="H668"/>
  <c r="I668"/>
  <c r="J668" s="1"/>
  <c r="G669"/>
  <c r="H669"/>
  <c r="I669"/>
  <c r="J669" s="1"/>
  <c r="G670"/>
  <c r="H670"/>
  <c r="I670"/>
  <c r="J670" s="1"/>
  <c r="G671"/>
  <c r="H671"/>
  <c r="I671"/>
  <c r="J671" s="1"/>
  <c r="G673"/>
  <c r="K779"/>
  <c r="I779"/>
  <c r="J779" s="1"/>
  <c r="H779"/>
  <c r="G779"/>
  <c r="K783"/>
  <c r="I783"/>
  <c r="J783" s="1"/>
  <c r="H783"/>
  <c r="G783"/>
  <c r="G674"/>
  <c r="H674"/>
  <c r="I674"/>
  <c r="J674" s="1"/>
  <c r="G675"/>
  <c r="H675"/>
  <c r="I675"/>
  <c r="J675" s="1"/>
  <c r="G676"/>
  <c r="H676"/>
  <c r="I676"/>
  <c r="J676" s="1"/>
  <c r="G677"/>
  <c r="H677"/>
  <c r="I677"/>
  <c r="J677" s="1"/>
  <c r="G678"/>
  <c r="H678"/>
  <c r="I678"/>
  <c r="J678" s="1"/>
  <c r="G679"/>
  <c r="H679"/>
  <c r="I679"/>
  <c r="J679" s="1"/>
  <c r="G680"/>
  <c r="H680"/>
  <c r="I680"/>
  <c r="J680" s="1"/>
  <c r="G681"/>
  <c r="H681"/>
  <c r="I681"/>
  <c r="J681" s="1"/>
  <c r="G682"/>
  <c r="H682"/>
  <c r="I682"/>
  <c r="J682" s="1"/>
  <c r="G683"/>
  <c r="H683"/>
  <c r="I683"/>
  <c r="J683" s="1"/>
  <c r="G684"/>
  <c r="H684"/>
  <c r="I684"/>
  <c r="J684" s="1"/>
  <c r="G685"/>
  <c r="H685"/>
  <c r="I685"/>
  <c r="J685" s="1"/>
  <c r="G686"/>
  <c r="H686"/>
  <c r="I686"/>
  <c r="J686" s="1"/>
  <c r="G687"/>
  <c r="H687"/>
  <c r="I687"/>
  <c r="J687" s="1"/>
  <c r="G688"/>
  <c r="H688"/>
  <c r="I688"/>
  <c r="J688" s="1"/>
  <c r="G689"/>
  <c r="H689"/>
  <c r="I689"/>
  <c r="J689" s="1"/>
  <c r="G690"/>
  <c r="H690"/>
  <c r="I690"/>
  <c r="J690" s="1"/>
  <c r="G691"/>
  <c r="H691"/>
  <c r="I691"/>
  <c r="J691" s="1"/>
  <c r="G692"/>
  <c r="H692"/>
  <c r="I692"/>
  <c r="J692" s="1"/>
  <c r="G693"/>
  <c r="H693"/>
  <c r="I693"/>
  <c r="J693" s="1"/>
  <c r="G694"/>
  <c r="H694"/>
  <c r="I694"/>
  <c r="J694" s="1"/>
  <c r="G695"/>
  <c r="H695"/>
  <c r="I695"/>
  <c r="J695" s="1"/>
  <c r="G696"/>
  <c r="H696"/>
  <c r="I696"/>
  <c r="J696" s="1"/>
  <c r="G697"/>
  <c r="H697"/>
  <c r="I697"/>
  <c r="J697" s="1"/>
  <c r="G698"/>
  <c r="H698"/>
  <c r="I698"/>
  <c r="J698" s="1"/>
  <c r="G699"/>
  <c r="H699"/>
  <c r="I699"/>
  <c r="J699" s="1"/>
  <c r="G700"/>
  <c r="H700"/>
  <c r="I700"/>
  <c r="J700" s="1"/>
  <c r="G701"/>
  <c r="H701"/>
  <c r="I701"/>
  <c r="J701" s="1"/>
  <c r="G702"/>
  <c r="H702"/>
  <c r="I702"/>
  <c r="J702" s="1"/>
  <c r="G703"/>
  <c r="H703"/>
  <c r="I703"/>
  <c r="J703" s="1"/>
  <c r="G704"/>
  <c r="H704"/>
  <c r="I704"/>
  <c r="J704" s="1"/>
  <c r="G705"/>
  <c r="H705"/>
  <c r="I705"/>
  <c r="J705" s="1"/>
  <c r="G706"/>
  <c r="H706"/>
  <c r="I706"/>
  <c r="J706" s="1"/>
  <c r="G707"/>
  <c r="H707"/>
  <c r="I707"/>
  <c r="J707" s="1"/>
  <c r="G708"/>
  <c r="H708"/>
  <c r="I708"/>
  <c r="J708" s="1"/>
  <c r="G710"/>
  <c r="H710"/>
  <c r="I710"/>
  <c r="J710" s="1"/>
  <c r="G711"/>
  <c r="H711"/>
  <c r="I711"/>
  <c r="J711" s="1"/>
  <c r="G712"/>
  <c r="H712"/>
  <c r="I712"/>
  <c r="J712" s="1"/>
  <c r="G713"/>
  <c r="H713"/>
  <c r="I713"/>
  <c r="J713" s="1"/>
  <c r="G715"/>
  <c r="H715"/>
  <c r="I715"/>
  <c r="J715" s="1"/>
  <c r="G716"/>
  <c r="H716"/>
  <c r="I716"/>
  <c r="J716" s="1"/>
  <c r="G717"/>
  <c r="H717"/>
  <c r="I717"/>
  <c r="J717" s="1"/>
  <c r="G718"/>
  <c r="H718"/>
  <c r="I718"/>
  <c r="J718" s="1"/>
  <c r="G719"/>
  <c r="H719"/>
  <c r="I719"/>
  <c r="J719" s="1"/>
  <c r="G721"/>
  <c r="H721"/>
  <c r="I721"/>
  <c r="J721" s="1"/>
  <c r="G722"/>
  <c r="H722"/>
  <c r="I722"/>
  <c r="J722" s="1"/>
  <c r="G723"/>
  <c r="H723"/>
  <c r="I723"/>
  <c r="J723" s="1"/>
  <c r="G724"/>
  <c r="H724"/>
  <c r="I724"/>
  <c r="J724" s="1"/>
  <c r="G725"/>
  <c r="H725"/>
  <c r="I725"/>
  <c r="J725" s="1"/>
  <c r="G726"/>
  <c r="H726"/>
  <c r="I726"/>
  <c r="J726" s="1"/>
  <c r="G727"/>
  <c r="H727"/>
  <c r="I727"/>
  <c r="J727" s="1"/>
  <c r="G728"/>
  <c r="H728"/>
  <c r="I728"/>
  <c r="J728" s="1"/>
  <c r="G729"/>
  <c r="H729"/>
  <c r="I729"/>
  <c r="J729" s="1"/>
  <c r="G730"/>
  <c r="H730"/>
  <c r="I730"/>
  <c r="J730" s="1"/>
  <c r="G731"/>
  <c r="H731"/>
  <c r="I731"/>
  <c r="J731" s="1"/>
  <c r="G732"/>
  <c r="H732"/>
  <c r="I732"/>
  <c r="J732" s="1"/>
  <c r="G734"/>
  <c r="H734"/>
  <c r="I734"/>
  <c r="J734" s="1"/>
  <c r="G735"/>
  <c r="H735"/>
  <c r="I735"/>
  <c r="J735" s="1"/>
  <c r="G736"/>
  <c r="H736"/>
  <c r="I736"/>
  <c r="J736" s="1"/>
  <c r="G737"/>
  <c r="H737"/>
  <c r="I737"/>
  <c r="J737" s="1"/>
  <c r="G738"/>
  <c r="H738"/>
  <c r="I738"/>
  <c r="J738" s="1"/>
  <c r="G739"/>
  <c r="H739"/>
  <c r="I739"/>
  <c r="J739" s="1"/>
  <c r="G741"/>
  <c r="H741"/>
  <c r="I741"/>
  <c r="G743"/>
  <c r="H743"/>
  <c r="I743"/>
  <c r="J743" s="1"/>
  <c r="G744"/>
  <c r="H744"/>
  <c r="I744"/>
  <c r="J744" s="1"/>
  <c r="G745"/>
  <c r="H745"/>
  <c r="I745"/>
  <c r="J745" s="1"/>
  <c r="G746"/>
  <c r="H746"/>
  <c r="I746"/>
  <c r="J746" s="1"/>
  <c r="G747"/>
  <c r="H747"/>
  <c r="I747"/>
  <c r="J747" s="1"/>
  <c r="G748"/>
  <c r="H748"/>
  <c r="I748"/>
  <c r="J748" s="1"/>
  <c r="G750"/>
  <c r="H750"/>
  <c r="I750"/>
  <c r="J750" s="1"/>
  <c r="G751"/>
  <c r="H751"/>
  <c r="I751"/>
  <c r="J751" s="1"/>
  <c r="G752"/>
  <c r="H752"/>
  <c r="I752"/>
  <c r="J752" s="1"/>
  <c r="G753"/>
  <c r="H753"/>
  <c r="I753"/>
  <c r="J753" s="1"/>
  <c r="G754"/>
  <c r="H754"/>
  <c r="I754"/>
  <c r="J754" s="1"/>
  <c r="G755"/>
  <c r="H755"/>
  <c r="I755"/>
  <c r="J755" s="1"/>
  <c r="G756"/>
  <c r="H756"/>
  <c r="I756"/>
  <c r="J756" s="1"/>
  <c r="G757"/>
  <c r="H757"/>
  <c r="I757"/>
  <c r="J757" s="1"/>
  <c r="G759"/>
  <c r="H759"/>
  <c r="I759"/>
  <c r="J759" s="1"/>
  <c r="G760"/>
  <c r="H760"/>
  <c r="I760"/>
  <c r="J760" s="1"/>
  <c r="G761"/>
  <c r="H761"/>
  <c r="I761"/>
  <c r="J761" s="1"/>
  <c r="G762"/>
  <c r="H762"/>
  <c r="I762"/>
  <c r="J762" s="1"/>
  <c r="G763"/>
  <c r="H763"/>
  <c r="I763"/>
  <c r="J763" s="1"/>
  <c r="G764"/>
  <c r="H764"/>
  <c r="I764"/>
  <c r="J764" s="1"/>
  <c r="G765"/>
  <c r="H765"/>
  <c r="I765"/>
  <c r="J765" s="1"/>
  <c r="G766"/>
  <c r="H766"/>
  <c r="I766"/>
  <c r="J766" s="1"/>
  <c r="G767"/>
  <c r="H767"/>
  <c r="I767"/>
  <c r="J767" s="1"/>
  <c r="G768"/>
  <c r="H768"/>
  <c r="I768"/>
  <c r="J768" s="1"/>
  <c r="G769"/>
  <c r="H769"/>
  <c r="I769"/>
  <c r="J769" s="1"/>
  <c r="G771"/>
  <c r="H771"/>
  <c r="I771"/>
  <c r="J771" s="1"/>
  <c r="G772"/>
  <c r="H772"/>
  <c r="I772"/>
  <c r="J772" s="1"/>
  <c r="G774"/>
  <c r="H774"/>
  <c r="I774"/>
  <c r="J774" s="1"/>
  <c r="G775"/>
  <c r="H775"/>
  <c r="I775"/>
  <c r="J775" s="1"/>
  <c r="G776"/>
  <c r="H776"/>
  <c r="I776"/>
  <c r="J776" s="1"/>
  <c r="G777"/>
  <c r="H777"/>
  <c r="I777"/>
  <c r="J777" s="1"/>
  <c r="G778"/>
  <c r="H778"/>
  <c r="I778"/>
  <c r="J778" s="1"/>
  <c r="G780"/>
  <c r="H780"/>
  <c r="I780"/>
  <c r="J780" s="1"/>
  <c r="G781"/>
  <c r="H781"/>
  <c r="I781"/>
  <c r="J781" s="1"/>
  <c r="G782"/>
  <c r="H782"/>
  <c r="I782"/>
  <c r="J782" s="1"/>
  <c r="G785"/>
  <c r="H785"/>
  <c r="I785"/>
  <c r="G786"/>
  <c r="H786"/>
  <c r="I786"/>
  <c r="J786" s="1"/>
  <c r="G787"/>
  <c r="H787"/>
  <c r="I787"/>
  <c r="J787" s="1"/>
  <c r="G788"/>
  <c r="H788"/>
  <c r="I788"/>
  <c r="J788" s="1"/>
  <c r="G789"/>
  <c r="H789"/>
  <c r="I789"/>
  <c r="J789" s="1"/>
  <c r="G790"/>
  <c r="H790"/>
  <c r="I790"/>
  <c r="J790" s="1"/>
  <c r="G791"/>
  <c r="H791"/>
  <c r="I791"/>
  <c r="J791" s="1"/>
  <c r="G792"/>
  <c r="H792"/>
  <c r="I792"/>
  <c r="J792" s="1"/>
  <c r="G793"/>
  <c r="H793"/>
  <c r="I793"/>
  <c r="J793" s="1"/>
  <c r="G794"/>
  <c r="H794"/>
  <c r="I794"/>
  <c r="J794" s="1"/>
  <c r="G795"/>
  <c r="H795"/>
  <c r="I795"/>
  <c r="J795" s="1"/>
  <c r="G796"/>
  <c r="H796"/>
  <c r="I796"/>
  <c r="J796" s="1"/>
  <c r="G797"/>
  <c r="H797"/>
  <c r="I797"/>
  <c r="J797" s="1"/>
  <c r="G798"/>
  <c r="H798"/>
  <c r="I798"/>
  <c r="J798" s="1"/>
  <c r="G799"/>
  <c r="H799"/>
  <c r="I799"/>
  <c r="J799" s="1"/>
  <c r="G800"/>
  <c r="H800"/>
  <c r="I800"/>
  <c r="J800" s="1"/>
  <c r="G801"/>
  <c r="H801"/>
  <c r="I801"/>
  <c r="J801" s="1"/>
  <c r="G802"/>
  <c r="H802"/>
  <c r="I802"/>
  <c r="J802" s="1"/>
  <c r="G803"/>
  <c r="H803"/>
  <c r="I803"/>
  <c r="J803" s="1"/>
  <c r="G804"/>
  <c r="H804"/>
  <c r="I804"/>
  <c r="J804" s="1"/>
  <c r="G805"/>
  <c r="H805"/>
  <c r="I805"/>
  <c r="J805" s="1"/>
  <c r="G807"/>
  <c r="H807"/>
  <c r="I807"/>
  <c r="G808"/>
  <c r="H808"/>
  <c r="I808"/>
  <c r="J808" s="1"/>
  <c r="G809"/>
  <c r="H809"/>
  <c r="I809"/>
  <c r="J809" s="1"/>
  <c r="G810"/>
  <c r="H810"/>
  <c r="I810"/>
  <c r="J810" s="1"/>
  <c r="G811"/>
  <c r="H811"/>
  <c r="I811"/>
  <c r="J811" s="1"/>
  <c r="G812"/>
  <c r="H812"/>
  <c r="I812"/>
  <c r="J812" s="1"/>
  <c r="G813"/>
  <c r="H813"/>
  <c r="I813"/>
  <c r="J813" s="1"/>
  <c r="G814"/>
  <c r="H814"/>
  <c r="I814"/>
  <c r="J814" s="1"/>
  <c r="G815"/>
  <c r="H815"/>
  <c r="I815"/>
  <c r="J815" s="1"/>
  <c r="G816"/>
  <c r="H816"/>
  <c r="I816"/>
  <c r="J816" s="1"/>
  <c r="G817"/>
  <c r="H817"/>
  <c r="I817"/>
  <c r="J817" s="1"/>
  <c r="G818"/>
  <c r="H818"/>
  <c r="I818"/>
  <c r="J818" s="1"/>
  <c r="G819"/>
  <c r="H819"/>
  <c r="I819"/>
  <c r="J819" s="1"/>
  <c r="G820"/>
  <c r="H820"/>
  <c r="I820"/>
  <c r="J820" s="1"/>
  <c r="G821"/>
  <c r="H821"/>
  <c r="I821"/>
  <c r="J821" s="1"/>
  <c r="K740" l="1"/>
  <c r="K493"/>
  <c r="K784"/>
  <c r="I822"/>
  <c r="P93" s="1"/>
  <c r="J807"/>
  <c r="J822" s="1"/>
  <c r="I806"/>
  <c r="P92" s="1"/>
  <c r="J785"/>
  <c r="J806" s="1"/>
  <c r="I784"/>
  <c r="P91" s="1"/>
  <c r="J741"/>
  <c r="J784" s="1"/>
  <c r="I740"/>
  <c r="P90" s="1"/>
  <c r="J664"/>
  <c r="J740" s="1"/>
  <c r="I663"/>
  <c r="P89" s="1"/>
  <c r="J632"/>
  <c r="J663" s="1"/>
  <c r="I631"/>
  <c r="P88" s="1"/>
  <c r="J553"/>
  <c r="J631" s="1"/>
  <c r="I552"/>
  <c r="P87" s="1"/>
  <c r="J523"/>
  <c r="J552" s="1"/>
  <c r="I522"/>
  <c r="P86" s="1"/>
  <c r="J494"/>
  <c r="J522" s="1"/>
  <c r="I493"/>
  <c r="P85" s="1"/>
  <c r="J444"/>
  <c r="J493" s="1"/>
  <c r="I443"/>
  <c r="P84" s="1"/>
  <c r="J402"/>
  <c r="J443" s="1"/>
  <c r="I401"/>
  <c r="P83" s="1"/>
  <c r="J370"/>
  <c r="J401" s="1"/>
  <c r="I369"/>
  <c r="P82" s="1"/>
  <c r="J336"/>
  <c r="J369" s="1"/>
  <c r="I335"/>
  <c r="P81" s="1"/>
  <c r="J321"/>
  <c r="J335" s="1"/>
  <c r="I320"/>
  <c r="P80" s="1"/>
  <c r="J306"/>
  <c r="J320" s="1"/>
  <c r="I305"/>
  <c r="P79" s="1"/>
  <c r="J240"/>
  <c r="J305" s="1"/>
  <c r="I239"/>
  <c r="P78" s="1"/>
  <c r="J215"/>
  <c r="J239" s="1"/>
  <c r="I214"/>
  <c r="P77" s="1"/>
  <c r="J185"/>
  <c r="J214" s="1"/>
  <c r="I184"/>
  <c r="P76" s="1"/>
  <c r="J174"/>
  <c r="J184" s="1"/>
  <c r="I173"/>
  <c r="P75" s="1"/>
  <c r="J149"/>
  <c r="J173" s="1"/>
  <c r="I148"/>
  <c r="P74" s="1"/>
  <c r="J97"/>
  <c r="J148" s="1"/>
  <c r="K13"/>
  <c r="I13"/>
  <c r="J13" s="1"/>
  <c r="H13"/>
  <c r="G13"/>
  <c r="G77" s="1"/>
  <c r="K77"/>
  <c r="I77"/>
  <c r="P72" s="1"/>
  <c r="J7"/>
  <c r="H77"/>
  <c r="I96"/>
  <c r="P73" s="1"/>
  <c r="J78"/>
  <c r="J96" s="1"/>
  <c r="H822"/>
  <c r="G822"/>
  <c r="H806"/>
  <c r="G806"/>
  <c r="H784"/>
  <c r="G784"/>
  <c r="H740"/>
  <c r="G740"/>
  <c r="H663"/>
  <c r="G663"/>
  <c r="H631"/>
  <c r="G631"/>
  <c r="H552"/>
  <c r="G552"/>
  <c r="H522"/>
  <c r="G522"/>
  <c r="H493"/>
  <c r="G493"/>
  <c r="H443"/>
  <c r="G443"/>
  <c r="H401"/>
  <c r="G401"/>
  <c r="H369"/>
  <c r="G369"/>
  <c r="H335"/>
  <c r="G335"/>
  <c r="H320"/>
  <c r="G320"/>
  <c r="H305"/>
  <c r="G305"/>
  <c r="H239"/>
  <c r="G239"/>
  <c r="H214"/>
  <c r="G214"/>
  <c r="H184"/>
  <c r="G184"/>
  <c r="H173"/>
  <c r="G173"/>
  <c r="H148"/>
  <c r="G148"/>
  <c r="F823"/>
  <c r="G96"/>
  <c r="H96"/>
  <c r="K96"/>
  <c r="K823" l="1"/>
  <c r="J77"/>
  <c r="G823"/>
  <c r="H823"/>
  <c r="P94"/>
  <c r="I823"/>
  <c r="I827" s="1"/>
  <c r="J823" l="1"/>
</calcChain>
</file>

<file path=xl/sharedStrings.xml><?xml version="1.0" encoding="utf-8"?>
<sst xmlns="http://schemas.openxmlformats.org/spreadsheetml/2006/main" count="3205" uniqueCount="425">
  <si>
    <t>ALTA VERAPAZ</t>
  </si>
  <si>
    <t>CHAHAL</t>
  </si>
  <si>
    <t>CNOC</t>
  </si>
  <si>
    <t>MUNICIPAL</t>
  </si>
  <si>
    <t>CHISEC</t>
  </si>
  <si>
    <t>ALIANZA CAMPESINA</t>
  </si>
  <si>
    <t>ASODIMAYA</t>
  </si>
  <si>
    <t>ATQUISASACH</t>
  </si>
  <si>
    <t>FPUG</t>
  </si>
  <si>
    <t>COBAN</t>
  </si>
  <si>
    <t>CONIC</t>
  </si>
  <si>
    <t>FRAY BARTOLOME DE LAS CASAS</t>
  </si>
  <si>
    <t>LANQUIN</t>
  </si>
  <si>
    <t>PANZOS</t>
  </si>
  <si>
    <t>RAXRUHA</t>
  </si>
  <si>
    <t>SAN CRISTOBAL VERAPAZ</t>
  </si>
  <si>
    <t>SAN CRISTOBAL VERAPAZ (-A-)</t>
  </si>
  <si>
    <t>SAN JUAN CHAMELCO</t>
  </si>
  <si>
    <t>SAN PEDRO CARCHA</t>
  </si>
  <si>
    <t>MOICAM</t>
  </si>
  <si>
    <t>SAN PEDRO CARCHA (-A-)</t>
  </si>
  <si>
    <t>SANTA CATALINA LA TINTA</t>
  </si>
  <si>
    <t>SANTA CATALINA LA TINTA (-A-)</t>
  </si>
  <si>
    <t>SANTA CRUZ VERAPAZ</t>
  </si>
  <si>
    <t>SANTA CRUZ VERAPAZ (-A-)</t>
  </si>
  <si>
    <t>SENAHU</t>
  </si>
  <si>
    <t>SENAHU  (-A-)</t>
  </si>
  <si>
    <t>TACTIC</t>
  </si>
  <si>
    <t>TAMAHU</t>
  </si>
  <si>
    <t>ACUS</t>
  </si>
  <si>
    <t>TUCURU</t>
  </si>
  <si>
    <t>TUCURU  (-A-)</t>
  </si>
  <si>
    <t>BAJA VERAPAZ</t>
  </si>
  <si>
    <t>CUBULCO</t>
  </si>
  <si>
    <t>EL CHOL</t>
  </si>
  <si>
    <t>GRANADOS</t>
  </si>
  <si>
    <t>UNAC</t>
  </si>
  <si>
    <t>PURULHA</t>
  </si>
  <si>
    <t>RABINAL</t>
  </si>
  <si>
    <t>SALAMA</t>
  </si>
  <si>
    <t>SAN JERONIMO</t>
  </si>
  <si>
    <t>SAN MIGUEL CHICAJ</t>
  </si>
  <si>
    <t>CHIMALTENANGO</t>
  </si>
  <si>
    <t>ACATENANGO</t>
  </si>
  <si>
    <t>COMALAPA</t>
  </si>
  <si>
    <t>EL TEJAR</t>
  </si>
  <si>
    <t>PARRAMOS</t>
  </si>
  <si>
    <t>PATZICIA</t>
  </si>
  <si>
    <t>PATZUN</t>
  </si>
  <si>
    <t>MOGDRI</t>
  </si>
  <si>
    <t>POCHUTA</t>
  </si>
  <si>
    <t>SAN ANDRES IZTAPA</t>
  </si>
  <si>
    <t>SAN JOSE POAQUIL</t>
  </si>
  <si>
    <t>SAN MARTIN JILOTEPEQUE</t>
  </si>
  <si>
    <t>MUJERES VIUDAS</t>
  </si>
  <si>
    <t>SANTA APOLONIA</t>
  </si>
  <si>
    <t>SANTA CRUZ BALANYA</t>
  </si>
  <si>
    <t>TECPAN GUATEMALA</t>
  </si>
  <si>
    <t>YEPOCAPA</t>
  </si>
  <si>
    <t>ZARAGOZA</t>
  </si>
  <si>
    <t>CHIQUIMULA</t>
  </si>
  <si>
    <t>CAMOTAN</t>
  </si>
  <si>
    <t>CONCEPCION LAS MINAS</t>
  </si>
  <si>
    <t>ESQUIPULAS</t>
  </si>
  <si>
    <t>XINCAS JUTIAPA</t>
  </si>
  <si>
    <t>IPALA</t>
  </si>
  <si>
    <t>JOCOTAN</t>
  </si>
  <si>
    <t>OLOPA</t>
  </si>
  <si>
    <t>QUETZALTEPEQUE</t>
  </si>
  <si>
    <t>SAN JACINTO</t>
  </si>
  <si>
    <t>SAN JOSE LA ARADA</t>
  </si>
  <si>
    <t>SAN JUAN ERMITA</t>
  </si>
  <si>
    <t>EL PROGRESO</t>
  </si>
  <si>
    <t>EL JICARO</t>
  </si>
  <si>
    <t>GUASTATOYA</t>
  </si>
  <si>
    <t>MORAZAN</t>
  </si>
  <si>
    <t>SAN AGUSTIN ACASAGUASTLAN</t>
  </si>
  <si>
    <t>SAN ANTONIO LA PAZ</t>
  </si>
  <si>
    <t>SANARATE</t>
  </si>
  <si>
    <t>SAN CRISTOBAL ACASAGUASTLAN</t>
  </si>
  <si>
    <t>SANSARE</t>
  </si>
  <si>
    <t>ESCUINTLA</t>
  </si>
  <si>
    <t>GUANAGAZAPA</t>
  </si>
  <si>
    <t>IZTAPA</t>
  </si>
  <si>
    <t>LA DEMOCRACIA</t>
  </si>
  <si>
    <t>LA GOMERA</t>
  </si>
  <si>
    <t>MASAGUA</t>
  </si>
  <si>
    <t>NUEVA CONCEPCION</t>
  </si>
  <si>
    <t>PALIN</t>
  </si>
  <si>
    <t>PUERTO SAN JOSE</t>
  </si>
  <si>
    <t>SANTA LUCIA COTZUMALGUAPA</t>
  </si>
  <si>
    <t>SAN VICENTE PACAYA</t>
  </si>
  <si>
    <t>SIQUINALA</t>
  </si>
  <si>
    <t>TIQUISATE</t>
  </si>
  <si>
    <t>GUATEMALA</t>
  </si>
  <si>
    <t>AMATITLAN</t>
  </si>
  <si>
    <t>CHINAUTLA</t>
  </si>
  <si>
    <t>CHUARRANCHO</t>
  </si>
  <si>
    <t>FRAIJANES</t>
  </si>
  <si>
    <t>MIXCO</t>
  </si>
  <si>
    <t>PALENCIA</t>
  </si>
  <si>
    <t>PETAPA</t>
  </si>
  <si>
    <t>SAN JOSE DEL GOLFO</t>
  </si>
  <si>
    <t>SAN JOSE PINULA</t>
  </si>
  <si>
    <t>SAN JUAN SACATEPEQUEZ</t>
  </si>
  <si>
    <t>SAN PEDRO AYAMPUC</t>
  </si>
  <si>
    <t>SAN PEDRO SACATEPEQUEZ</t>
  </si>
  <si>
    <t>SAN RAYMUNDO</t>
  </si>
  <si>
    <t>SANTA CATARINA PINULA</t>
  </si>
  <si>
    <t>VILLA CANALES</t>
  </si>
  <si>
    <t>VILLA NUEVA</t>
  </si>
  <si>
    <t>HUEHUETENANGO</t>
  </si>
  <si>
    <t>AGUACATAN</t>
  </si>
  <si>
    <t>BARILLAS</t>
  </si>
  <si>
    <t>CHIANTLA</t>
  </si>
  <si>
    <t>CONCEPCION HUISTA</t>
  </si>
  <si>
    <t>CUILCO</t>
  </si>
  <si>
    <t>JACALTENANGO</t>
  </si>
  <si>
    <t>LA LIBERTAD</t>
  </si>
  <si>
    <t>MALACATANCITO</t>
  </si>
  <si>
    <t>NENTON</t>
  </si>
  <si>
    <t>SAN ANTONIO HUISTA</t>
  </si>
  <si>
    <t>SAN GASPAR IXCHIL</t>
  </si>
  <si>
    <t>SAN IDELFONSO IXTAHUACAN</t>
  </si>
  <si>
    <t>SAN IDELFONSO IXTAHUACAN  (-A-)</t>
  </si>
  <si>
    <t>SAN JUAN ATITAN</t>
  </si>
  <si>
    <t>SAN JUAN IXCOY</t>
  </si>
  <si>
    <t>SAN MATEO IXTATAN</t>
  </si>
  <si>
    <t>SAN MIGUEL ACATAN</t>
  </si>
  <si>
    <t>SAN PEDRO NECTA</t>
  </si>
  <si>
    <t>SAN RAFAEL INDEPENDENCIA</t>
  </si>
  <si>
    <t>SAN RAFAEL PETZAL</t>
  </si>
  <si>
    <t>SAN SEBASTIAN COATAN</t>
  </si>
  <si>
    <t>SAN SEBASTIAN HUEHUETENANGO</t>
  </si>
  <si>
    <t>SANTA ANA HUISTA</t>
  </si>
  <si>
    <t>SANTA BARBARA</t>
  </si>
  <si>
    <t>SANTA EULALIA</t>
  </si>
  <si>
    <t>SANTIAGO CHIMALTENANGO</t>
  </si>
  <si>
    <t>SOLOMA</t>
  </si>
  <si>
    <t>TECTITAN</t>
  </si>
  <si>
    <t>TODOS SANTOS CUCHUMATAN</t>
  </si>
  <si>
    <t>UNION CANTINIL</t>
  </si>
  <si>
    <t>IZABAL</t>
  </si>
  <si>
    <t>EL ESTOR</t>
  </si>
  <si>
    <t>LIVINGSTON</t>
  </si>
  <si>
    <t>LOS AMATES</t>
  </si>
  <si>
    <t>MORALES</t>
  </si>
  <si>
    <t>PUERTO BARRIOS</t>
  </si>
  <si>
    <t>JALAPA</t>
  </si>
  <si>
    <t>MATAQUESCUINTLA</t>
  </si>
  <si>
    <t>MONJAS</t>
  </si>
  <si>
    <t>SAN CARLOS ALZATATE</t>
  </si>
  <si>
    <t>SAN LUIS JILOTEPEQUE</t>
  </si>
  <si>
    <t>SAN MANUEL CHAPARRON</t>
  </si>
  <si>
    <t>SAN PEDRO PINULA</t>
  </si>
  <si>
    <t>JUTIAPA</t>
  </si>
  <si>
    <t>AGUA BLANCA</t>
  </si>
  <si>
    <t>ASUNCION MITA</t>
  </si>
  <si>
    <t>ATESCATEMPA</t>
  </si>
  <si>
    <t>COMAPA</t>
  </si>
  <si>
    <t>CONGUACO</t>
  </si>
  <si>
    <t>IIK LUNA</t>
  </si>
  <si>
    <t>EL ADELANTO</t>
  </si>
  <si>
    <t>JALPATAGUA</t>
  </si>
  <si>
    <t>JEREZ</t>
  </si>
  <si>
    <t>MOYUTA</t>
  </si>
  <si>
    <t>PASACO</t>
  </si>
  <si>
    <t>QUEZADA</t>
  </si>
  <si>
    <t>SAN JOSE ACATEMPA</t>
  </si>
  <si>
    <t>SANTA CATARINA MITA</t>
  </si>
  <si>
    <t>YUPILTEPEQUE</t>
  </si>
  <si>
    <t>ZAPOTITLAN</t>
  </si>
  <si>
    <t>PETEN</t>
  </si>
  <si>
    <t>DOLORES</t>
  </si>
  <si>
    <t>FLORES</t>
  </si>
  <si>
    <t>LAS CRUCES</t>
  </si>
  <si>
    <t>MELCHOR DE MENCOS</t>
  </si>
  <si>
    <t>POPTUN</t>
  </si>
  <si>
    <t>SAN ANDRES</t>
  </si>
  <si>
    <t>SAN BENITO</t>
  </si>
  <si>
    <t>SAN FRANCISCO</t>
  </si>
  <si>
    <t>SAN JOSE</t>
  </si>
  <si>
    <t>SAN LUIS</t>
  </si>
  <si>
    <t>SANTA ANA</t>
  </si>
  <si>
    <t>SAYAXCHE</t>
  </si>
  <si>
    <t>SAYAXCHE (-A-)</t>
  </si>
  <si>
    <t>QUETZALTENANGO</t>
  </si>
  <si>
    <t>ALMOLONGA</t>
  </si>
  <si>
    <t>CABRICAN</t>
  </si>
  <si>
    <t>CAJOLA</t>
  </si>
  <si>
    <t>CANTEL</t>
  </si>
  <si>
    <t>COATEPEQUE</t>
  </si>
  <si>
    <t>COLOMBA</t>
  </si>
  <si>
    <t>CONCEPCION CHIQUIRICHAPA</t>
  </si>
  <si>
    <t>EL PALMAR</t>
  </si>
  <si>
    <t>FLORES COSTA CUCA</t>
  </si>
  <si>
    <t>GENOVA</t>
  </si>
  <si>
    <t>HUITAN</t>
  </si>
  <si>
    <t>LA ESPERANZA</t>
  </si>
  <si>
    <t>OLINTEPEQUE</t>
  </si>
  <si>
    <t>PALESTINA DE LOS ALTOS</t>
  </si>
  <si>
    <t>SALCAJA</t>
  </si>
  <si>
    <t>SAN CARLOS SIJA</t>
  </si>
  <si>
    <t>SAN FRANCISCO LA UNION</t>
  </si>
  <si>
    <t>SAN JUAN OSTUNCALCO</t>
  </si>
  <si>
    <t>SAN MARTIN SACATEPEQUEZ</t>
  </si>
  <si>
    <t>SAN MATEO</t>
  </si>
  <si>
    <t>SAN MIGUEL SIGUILA</t>
  </si>
  <si>
    <t>SIBILIA</t>
  </si>
  <si>
    <t>ZUNIL</t>
  </si>
  <si>
    <t>QUICHE</t>
  </si>
  <si>
    <t>CANILLA</t>
  </si>
  <si>
    <t>CHAJUL</t>
  </si>
  <si>
    <t>CHICAMAN</t>
  </si>
  <si>
    <t>CHICHE</t>
  </si>
  <si>
    <t>CHICHICASTENANGO</t>
  </si>
  <si>
    <t>CHINIQUE</t>
  </si>
  <si>
    <t>CUNEN</t>
  </si>
  <si>
    <t>IXCAN</t>
  </si>
  <si>
    <t>JOYABAJ</t>
  </si>
  <si>
    <t>NEBAJ</t>
  </si>
  <si>
    <t>PACHALUM</t>
  </si>
  <si>
    <t>PATZITE</t>
  </si>
  <si>
    <t>SACAPULAS</t>
  </si>
  <si>
    <t>SAN ANDRES SAJCABAJA</t>
  </si>
  <si>
    <t>SAN ANTONIO ILOTENANGO</t>
  </si>
  <si>
    <t>SAN JUAN COTZAL</t>
  </si>
  <si>
    <t>SAN PEDRO JOCOPILAS</t>
  </si>
  <si>
    <t>SANTA CRUZ DEL QUICHE</t>
  </si>
  <si>
    <t>USPANTAN</t>
  </si>
  <si>
    <t>ZACUALPA</t>
  </si>
  <si>
    <t>RETALHULEU</t>
  </si>
  <si>
    <t>CHAMPERICO</t>
  </si>
  <si>
    <t>CONISUR</t>
  </si>
  <si>
    <t>EL ASINTAL</t>
  </si>
  <si>
    <t>NUEVO SAN CARLOS</t>
  </si>
  <si>
    <t>RETALHULEU (-A-)</t>
  </si>
  <si>
    <t>SAN ANDRES VILLA SECA</t>
  </si>
  <si>
    <t>SAN FELIPE</t>
  </si>
  <si>
    <t>SAN MARTIN ZAPOTITLAN</t>
  </si>
  <si>
    <t>SAN SEBASTIAN</t>
  </si>
  <si>
    <t>SANTA CRUZ MULUA</t>
  </si>
  <si>
    <t>SACATEPEQUEZ</t>
  </si>
  <si>
    <t>ALOTENANGO</t>
  </si>
  <si>
    <t>ANTIGUA GUATEMALA</t>
  </si>
  <si>
    <t>CIUDAD VIEJA</t>
  </si>
  <si>
    <t>JOCOTENANGO</t>
  </si>
  <si>
    <t>MAGDALENA MILPAS ALTAS</t>
  </si>
  <si>
    <t>PASTORES</t>
  </si>
  <si>
    <t>SAN ANTONIO AGUAS CALIENTES</t>
  </si>
  <si>
    <t>SAN BARTOLOME MILPAS ALTAS</t>
  </si>
  <si>
    <t>SAN LUCAS SACATEPEQUEZ</t>
  </si>
  <si>
    <t>SANTA CATARINA BARAHONA</t>
  </si>
  <si>
    <t>SANTA LUCIA MILPAS ALTAS</t>
  </si>
  <si>
    <t>SANTA MARIA DE JESUS</t>
  </si>
  <si>
    <t>SANTIAGO SACATEPEQUEZ</t>
  </si>
  <si>
    <t>SANTO DOMINGO XENACOJ</t>
  </si>
  <si>
    <t>SUMPANGO</t>
  </si>
  <si>
    <t>CUATRO PINOS</t>
  </si>
  <si>
    <t>SAN MARCOS</t>
  </si>
  <si>
    <t>AYUTLA</t>
  </si>
  <si>
    <t>CATARINA</t>
  </si>
  <si>
    <t>COMITANCILLO</t>
  </si>
  <si>
    <t>CONCEPCION TUTUAPA</t>
  </si>
  <si>
    <t>EL QUETZAL</t>
  </si>
  <si>
    <t>EL RODEO</t>
  </si>
  <si>
    <t>EL TUMBADOR</t>
  </si>
  <si>
    <t>ESQUIPULAS PALO GORDO</t>
  </si>
  <si>
    <t>IXCHIGUAN</t>
  </si>
  <si>
    <t>LA REFORMA</t>
  </si>
  <si>
    <t>MALACATAN</t>
  </si>
  <si>
    <t>NUEVO PROGRESO</t>
  </si>
  <si>
    <t>OCOS</t>
  </si>
  <si>
    <t>PAJAPITA</t>
  </si>
  <si>
    <t>RIO BLANCO</t>
  </si>
  <si>
    <t>SAN ANTONIO SACATEPEQUEZ</t>
  </si>
  <si>
    <t>SAN CRISTOBAL CUCHO</t>
  </si>
  <si>
    <t>SAN JOSE OJETENAM</t>
  </si>
  <si>
    <t>SAN LORENZO</t>
  </si>
  <si>
    <t>SAN MIGUEL IXTAHUACAN</t>
  </si>
  <si>
    <t>SAN PABLO</t>
  </si>
  <si>
    <t>SAN RAFAEL PIE DE LA CUESTA</t>
  </si>
  <si>
    <t>SIBINAL</t>
  </si>
  <si>
    <t>SIPACAPA</t>
  </si>
  <si>
    <t>TACANA</t>
  </si>
  <si>
    <t>TAJUMULCO</t>
  </si>
  <si>
    <t>TEJUTLA</t>
  </si>
  <si>
    <t>SANTA ROSA</t>
  </si>
  <si>
    <t>BARBERENA</t>
  </si>
  <si>
    <t>CASILLAS</t>
  </si>
  <si>
    <t>CHIQUIMULILLA</t>
  </si>
  <si>
    <t>CUILAPA</t>
  </si>
  <si>
    <t>GUAZACAPAN</t>
  </si>
  <si>
    <t>NUEVA SANTA ROSA</t>
  </si>
  <si>
    <t>ORATORIO</t>
  </si>
  <si>
    <t>PUEBLO NUEVO VINAS</t>
  </si>
  <si>
    <t>SAN JUAN TECUACO</t>
  </si>
  <si>
    <t>SAN RAFAEL LAS FLORES</t>
  </si>
  <si>
    <t>SANTA CRUZ NARANJO</t>
  </si>
  <si>
    <t>SANTA MARIA IXHUATAN</t>
  </si>
  <si>
    <t>SANTA ROSA DE LIMA</t>
  </si>
  <si>
    <t>TAXISCO</t>
  </si>
  <si>
    <t>SOLOLA</t>
  </si>
  <si>
    <t>CONCEPCION</t>
  </si>
  <si>
    <t>NAHUALA</t>
  </si>
  <si>
    <t>PANAJACHEL</t>
  </si>
  <si>
    <t>SAN ANDRES SEMETABAJ</t>
  </si>
  <si>
    <t>SAN ANTONIO PALOPO</t>
  </si>
  <si>
    <t>SAN JOSE CHACAYA</t>
  </si>
  <si>
    <t>SAN JUAN LA LAGUNA</t>
  </si>
  <si>
    <t>SAN LUCAS TOLIMAN</t>
  </si>
  <si>
    <t>SAN MARCOS LA LAGUNA</t>
  </si>
  <si>
    <t>SAN PABLO LA LAGUNA</t>
  </si>
  <si>
    <t>SAN PEDRO LA LAGUNA</t>
  </si>
  <si>
    <t>SANTA CATARINA IXTAHUACAN</t>
  </si>
  <si>
    <t>SANTA CATARINA PALOPO</t>
  </si>
  <si>
    <t>SANTA CLARA LA LAGUNA</t>
  </si>
  <si>
    <t>SANTA CRUZ LA LAGUNA</t>
  </si>
  <si>
    <t>SANTA LUCIA UTATLAN</t>
  </si>
  <si>
    <t>SANTA MARIA VISITACION</t>
  </si>
  <si>
    <t>SANTIAGO ATITLAN</t>
  </si>
  <si>
    <t>CHICACAO</t>
  </si>
  <si>
    <t>CUYOTENANGO</t>
  </si>
  <si>
    <t>MAZATENANGO</t>
  </si>
  <si>
    <t>PATULUL</t>
  </si>
  <si>
    <t>PUEBLO NUEVO</t>
  </si>
  <si>
    <t>RIO BRAVO</t>
  </si>
  <si>
    <t>SAMAYAC</t>
  </si>
  <si>
    <t>SAN ANTONIO SUCHITEPEQUEZ</t>
  </si>
  <si>
    <t>SAN BERNARDINO</t>
  </si>
  <si>
    <t>SAN FRANCISCO ZAPOTITLAN</t>
  </si>
  <si>
    <t>SAN GABRIEL</t>
  </si>
  <si>
    <t>SAN JOSE EL IDOLO</t>
  </si>
  <si>
    <t>SAN JUAN BAUTISTA</t>
  </si>
  <si>
    <t>SAN MIGUEL PANAN</t>
  </si>
  <si>
    <t>SAN PABLO JOCOPILAS</t>
  </si>
  <si>
    <t>SANTO DOMINGO SUCHITEPEQUEZ</t>
  </si>
  <si>
    <t>SANTO TOMAS LA UNION</t>
  </si>
  <si>
    <t>ZUNILITO</t>
  </si>
  <si>
    <t>TOTONICAPAN</t>
  </si>
  <si>
    <t>MOMOSTENANGO</t>
  </si>
  <si>
    <t>SAN ANDRES XECUL</t>
  </si>
  <si>
    <t>SAN BARTOLO</t>
  </si>
  <si>
    <t>SAN CRISTOBAL TOTONICAPAN</t>
  </si>
  <si>
    <t>SAN FRANCISCO EL ALTO</t>
  </si>
  <si>
    <t>SAN FRANCISCO EL ALTO (-A-)</t>
  </si>
  <si>
    <t>SANTA LUCIA LA REFORMA</t>
  </si>
  <si>
    <t>SANTA MARIA CHIQUIMULA</t>
  </si>
  <si>
    <t>ZACAPA</t>
  </si>
  <si>
    <t>ESTANZUELA</t>
  </si>
  <si>
    <t>GUALAN</t>
  </si>
  <si>
    <t>HUITE</t>
  </si>
  <si>
    <t>LA UNION</t>
  </si>
  <si>
    <t>RIO HONDO</t>
  </si>
  <si>
    <t>SAN DIEGO</t>
  </si>
  <si>
    <t>TECULUTAN</t>
  </si>
  <si>
    <t>USUMATLAN</t>
  </si>
  <si>
    <t>Departamento</t>
  </si>
  <si>
    <t>Municipio</t>
  </si>
  <si>
    <t>Organización</t>
  </si>
  <si>
    <t>Hombres</t>
  </si>
  <si>
    <t>Mujeres</t>
  </si>
  <si>
    <t>Cantidad Entregada (Sacos)</t>
  </si>
  <si>
    <t>INFORMACIÓN DE PROGRAMAS SOCIALES (EN EFECTIVO, ESPECIE Y OTROS)</t>
  </si>
  <si>
    <t>NOMBRE DEL PROGRAMA SOCIAL</t>
  </si>
  <si>
    <t>ENTIDAD RESPONSABLE</t>
  </si>
  <si>
    <t>PRODUCTO ENTREGADO</t>
  </si>
  <si>
    <t>INFORME AL MES DE</t>
  </si>
  <si>
    <t>COSECHA SEGURA</t>
  </si>
  <si>
    <t>FONADES - MAGA</t>
  </si>
  <si>
    <t>FERTILIZANTE TIPO (UREA, 15-15 Y 20-20)</t>
  </si>
  <si>
    <t>MODGUA</t>
  </si>
  <si>
    <t>RIBACO</t>
  </si>
  <si>
    <t>Beneficiarios Procesados por Banrural</t>
  </si>
  <si>
    <t>Beneficiarios procesados por FONADES</t>
  </si>
  <si>
    <t>TOTALES</t>
  </si>
  <si>
    <t>SAN MIGUEL DUEÑAS</t>
  </si>
  <si>
    <t>CABAÑAS</t>
  </si>
  <si>
    <t>SAN BARTOLOME JOCOTENANGO</t>
  </si>
  <si>
    <t>SUCHITEPEQUEZ</t>
  </si>
  <si>
    <t>Pago de Beneficiario en Q.</t>
  </si>
  <si>
    <t>Costo del Producto Promedio en Q.</t>
  </si>
  <si>
    <t>Total Beneficiarios</t>
  </si>
  <si>
    <t>Datos preliminares al 31 de octubre 2012</t>
  </si>
  <si>
    <t>DEPARTAMENTO</t>
  </si>
  <si>
    <t>INVERSION</t>
  </si>
  <si>
    <t>Alta Verapaz</t>
  </si>
  <si>
    <t>Baja Verapaz</t>
  </si>
  <si>
    <t>HOMBRES</t>
  </si>
  <si>
    <t>MUJERES</t>
  </si>
  <si>
    <t>Chimaltenango</t>
  </si>
  <si>
    <t>Chiquimula</t>
  </si>
  <si>
    <t>El Progreso</t>
  </si>
  <si>
    <t>Escuintla</t>
  </si>
  <si>
    <t>Guatemala</t>
  </si>
  <si>
    <t>Huehuetenango</t>
  </si>
  <si>
    <t>Izabal</t>
  </si>
  <si>
    <t>Jalapa</t>
  </si>
  <si>
    <t>Jutiapa</t>
  </si>
  <si>
    <t>No.</t>
  </si>
  <si>
    <t>Petén</t>
  </si>
  <si>
    <t>Quetzaltenango</t>
  </si>
  <si>
    <t>Quiché</t>
  </si>
  <si>
    <t>Retalhuleu</t>
  </si>
  <si>
    <t>Sacatepéquez</t>
  </si>
  <si>
    <t>San Marcos</t>
  </si>
  <si>
    <t>Santa Rosa</t>
  </si>
  <si>
    <t>Sololá</t>
  </si>
  <si>
    <t>Zacapa</t>
  </si>
  <si>
    <t>Suchitepéquez</t>
  </si>
  <si>
    <t>Totonicapán</t>
  </si>
  <si>
    <t>TOTAL</t>
  </si>
  <si>
    <t>No. DE SACOS ENTREGADOS</t>
  </si>
  <si>
    <t>Ministerio de Agricultura, Ganadería y Alimentación</t>
  </si>
  <si>
    <t>Distribución de Semilla de Maíz</t>
  </si>
  <si>
    <t>Dirección de Desarrollo Agrícola</t>
  </si>
  <si>
    <t>Departamento de Granos Básicos</t>
  </si>
  <si>
    <t>Cuadro 7</t>
  </si>
  <si>
    <t>Distribución de Fertilizante</t>
  </si>
  <si>
    <t>Programa de Nacional de Fertilizantes 2012</t>
  </si>
  <si>
    <t>Fondo Nacional de Desarrollo</t>
  </si>
  <si>
    <r>
      <rPr>
        <b/>
        <sz val="10"/>
        <color theme="1"/>
        <rFont val="Arial"/>
        <family val="2"/>
      </rPr>
      <t>Fuente:</t>
    </r>
    <r>
      <rPr>
        <sz val="10"/>
        <color theme="1"/>
        <rFont val="Arial"/>
        <family val="2"/>
      </rPr>
      <t xml:space="preserve"> Fondo Nacional de Desarrollo -FONADES-</t>
    </r>
  </si>
  <si>
    <t>Viceministerio de Desarrollo Económico Rural</t>
  </si>
  <si>
    <t>Cuadro 26</t>
  </si>
  <si>
    <t>Programa Nacional de Fertilizantes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</si>
</sst>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/>
    <xf numFmtId="0" fontId="19" fillId="33" borderId="10" xfId="0" applyFont="1" applyFill="1" applyBorder="1" applyAlignment="1">
      <alignment horizontal="center" vertical="center"/>
    </xf>
    <xf numFmtId="3" fontId="19" fillId="33" borderId="10" xfId="0" applyNumberFormat="1" applyFont="1" applyFill="1" applyBorder="1" applyAlignment="1">
      <alignment horizontal="center" vertical="center" wrapText="1"/>
    </xf>
    <xf numFmtId="3" fontId="19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3" fontId="19" fillId="0" borderId="10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/>
    </xf>
    <xf numFmtId="0" fontId="19" fillId="0" borderId="15" xfId="0" applyFont="1" applyFill="1" applyBorder="1"/>
    <xf numFmtId="3" fontId="19" fillId="0" borderId="1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0" fontId="19" fillId="0" borderId="16" xfId="0" applyFont="1" applyBorder="1"/>
    <xf numFmtId="0" fontId="19" fillId="0" borderId="17" xfId="0" applyFont="1" applyBorder="1" applyAlignment="1">
      <alignment horizontal="center"/>
    </xf>
    <xf numFmtId="3" fontId="19" fillId="0" borderId="17" xfId="0" applyNumberFormat="1" applyFont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4" fontId="19" fillId="0" borderId="0" xfId="0" applyNumberFormat="1" applyFont="1"/>
    <xf numFmtId="3" fontId="20" fillId="33" borderId="27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/>
    <xf numFmtId="3" fontId="19" fillId="0" borderId="19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22" xfId="0" applyFont="1" applyBorder="1"/>
    <xf numFmtId="3" fontId="19" fillId="0" borderId="22" xfId="0" applyNumberFormat="1" applyFont="1" applyBorder="1" applyAlignment="1">
      <alignment horizontal="center" vertical="center" wrapText="1"/>
    </xf>
    <xf numFmtId="0" fontId="23" fillId="33" borderId="26" xfId="0" applyFont="1" applyFill="1" applyBorder="1" applyAlignment="1">
      <alignment horizontal="center" vertical="center" wrapText="1"/>
    </xf>
    <xf numFmtId="0" fontId="23" fillId="33" borderId="27" xfId="0" applyFont="1" applyFill="1" applyBorder="1" applyAlignment="1">
      <alignment horizontal="center" vertical="center" wrapText="1"/>
    </xf>
    <xf numFmtId="0" fontId="23" fillId="33" borderId="28" xfId="0" applyFont="1" applyFill="1" applyBorder="1" applyAlignment="1">
      <alignment horizontal="center" vertical="center" wrapText="1"/>
    </xf>
    <xf numFmtId="3" fontId="23" fillId="33" borderId="27" xfId="0" applyNumberFormat="1" applyFont="1" applyFill="1" applyBorder="1" applyAlignment="1">
      <alignment horizontal="center" vertical="center" wrapText="1"/>
    </xf>
    <xf numFmtId="3" fontId="23" fillId="33" borderId="28" xfId="0" applyNumberFormat="1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3" fontId="22" fillId="34" borderId="10" xfId="0" applyNumberFormat="1" applyFont="1" applyFill="1" applyBorder="1" applyAlignment="1">
      <alignment horizontal="center" vertical="center" wrapText="1"/>
    </xf>
    <xf numFmtId="3" fontId="22" fillId="34" borderId="21" xfId="0" applyNumberFormat="1" applyFont="1" applyFill="1" applyBorder="1" applyAlignment="1">
      <alignment horizontal="center" vertical="center" wrapText="1"/>
    </xf>
    <xf numFmtId="4" fontId="23" fillId="33" borderId="27" xfId="0" applyNumberFormat="1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vertical="center" wrapText="1"/>
    </xf>
    <xf numFmtId="3" fontId="22" fillId="0" borderId="24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16" xfId="0" applyFont="1" applyBorder="1" applyAlignment="1">
      <alignment vertical="center" wrapText="1"/>
    </xf>
    <xf numFmtId="3" fontId="22" fillId="0" borderId="16" xfId="0" applyNumberFormat="1" applyFont="1" applyBorder="1" applyAlignment="1">
      <alignment horizontal="center" vertical="center" wrapText="1"/>
    </xf>
    <xf numFmtId="0" fontId="19" fillId="34" borderId="0" xfId="0" applyFont="1" applyFill="1" applyAlignment="1">
      <alignment horizontal="center"/>
    </xf>
    <xf numFmtId="0" fontId="19" fillId="34" borderId="0" xfId="0" applyFont="1" applyFill="1"/>
    <xf numFmtId="0" fontId="19" fillId="34" borderId="0" xfId="0" applyFont="1" applyFill="1" applyAlignment="1">
      <alignment horizontal="center" vertical="center" wrapText="1"/>
    </xf>
    <xf numFmtId="4" fontId="19" fillId="34" borderId="0" xfId="0" applyNumberFormat="1" applyFont="1" applyFill="1"/>
    <xf numFmtId="0" fontId="22" fillId="34" borderId="23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vertical="center" wrapText="1"/>
    </xf>
    <xf numFmtId="3" fontId="22" fillId="34" borderId="24" xfId="0" applyNumberFormat="1" applyFont="1" applyFill="1" applyBorder="1" applyAlignment="1">
      <alignment horizontal="center" vertical="center" wrapText="1"/>
    </xf>
    <xf numFmtId="4" fontId="22" fillId="34" borderId="24" xfId="0" applyNumberFormat="1" applyFont="1" applyFill="1" applyBorder="1" applyAlignment="1">
      <alignment vertical="center" wrapText="1"/>
    </xf>
    <xf numFmtId="3" fontId="22" fillId="34" borderId="25" xfId="0" applyNumberFormat="1" applyFont="1" applyFill="1" applyBorder="1" applyAlignment="1">
      <alignment horizontal="center" vertical="center" wrapText="1"/>
    </xf>
    <xf numFmtId="4" fontId="22" fillId="34" borderId="10" xfId="0" applyNumberFormat="1" applyFont="1" applyFill="1" applyBorder="1" applyAlignment="1">
      <alignment horizontal="center" vertical="center" wrapText="1"/>
    </xf>
    <xf numFmtId="4" fontId="22" fillId="34" borderId="10" xfId="0" applyNumberFormat="1" applyFont="1" applyFill="1" applyBorder="1" applyAlignment="1">
      <alignment vertical="center" wrapText="1"/>
    </xf>
    <xf numFmtId="0" fontId="22" fillId="34" borderId="29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vertical="center" wrapText="1"/>
    </xf>
    <xf numFmtId="3" fontId="22" fillId="34" borderId="16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3" fontId="22" fillId="34" borderId="30" xfId="0" applyNumberFormat="1" applyFont="1" applyFill="1" applyBorder="1" applyAlignment="1">
      <alignment horizontal="center" vertical="center" wrapText="1"/>
    </xf>
    <xf numFmtId="0" fontId="23" fillId="33" borderId="27" xfId="0" applyFont="1" applyFill="1" applyBorder="1" applyAlignment="1">
      <alignment horizontal="center" vertical="center" wrapText="1"/>
    </xf>
    <xf numFmtId="0" fontId="23" fillId="33" borderId="26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vertical="center" wrapText="1"/>
    </xf>
    <xf numFmtId="0" fontId="24" fillId="34" borderId="0" xfId="0" applyFont="1" applyFill="1" applyAlignment="1">
      <alignment horizontal="center"/>
    </xf>
    <xf numFmtId="0" fontId="24" fillId="34" borderId="0" xfId="0" applyFont="1" applyFill="1" applyAlignment="1">
      <alignment horizontal="center"/>
    </xf>
    <xf numFmtId="0" fontId="23" fillId="33" borderId="31" xfId="0" applyFont="1" applyFill="1" applyBorder="1" applyAlignment="1">
      <alignment horizontal="center" vertical="center" wrapText="1"/>
    </xf>
    <xf numFmtId="0" fontId="23" fillId="33" borderId="32" xfId="0" applyFont="1" applyFill="1" applyBorder="1" applyAlignment="1">
      <alignment horizontal="center" vertical="center" wrapText="1"/>
    </xf>
    <xf numFmtId="0" fontId="22" fillId="34" borderId="34" xfId="0" applyFont="1" applyFill="1" applyBorder="1" applyAlignment="1">
      <alignment horizontal="left"/>
    </xf>
    <xf numFmtId="0" fontId="24" fillId="34" borderId="35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  <xf numFmtId="17" fontId="18" fillId="0" borderId="10" xfId="0" applyNumberFormat="1" applyFont="1" applyBorder="1" applyAlignment="1">
      <alignment horizontal="left"/>
    </xf>
    <xf numFmtId="0" fontId="20" fillId="33" borderId="31" xfId="0" applyFont="1" applyFill="1" applyBorder="1" applyAlignment="1">
      <alignment horizontal="center"/>
    </xf>
    <xf numFmtId="0" fontId="20" fillId="33" borderId="32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0" borderId="34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GT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'EJEC. MUNICIPAL'!$P$107</c:f>
              <c:strCache>
                <c:ptCount val="1"/>
                <c:pt idx="0">
                  <c:v>No. DE SACOS ENTREGADOS</c:v>
                </c:pt>
              </c:strCache>
            </c:strRef>
          </c:tx>
          <c:cat>
            <c:strRef>
              <c:f>'EJEC. MUNICIPAL'!$O$108:$O$129</c:f>
              <c:strCache>
                <c:ptCount val="22"/>
                <c:pt idx="0">
                  <c:v>Alta Verapaz</c:v>
                </c:pt>
                <c:pt idx="1">
                  <c:v>San Marcos</c:v>
                </c:pt>
                <c:pt idx="2">
                  <c:v>Huehuetenango</c:v>
                </c:pt>
                <c:pt idx="3">
                  <c:v>Quiché</c:v>
                </c:pt>
                <c:pt idx="4">
                  <c:v>Chimaltenango</c:v>
                </c:pt>
                <c:pt idx="5">
                  <c:v>Sololá</c:v>
                </c:pt>
                <c:pt idx="6">
                  <c:v>Quetzaltenango</c:v>
                </c:pt>
                <c:pt idx="7">
                  <c:v>Jutiapa</c:v>
                </c:pt>
                <c:pt idx="8">
                  <c:v>Chiquimula</c:v>
                </c:pt>
                <c:pt idx="9">
                  <c:v>Baja Verapaz</c:v>
                </c:pt>
                <c:pt idx="10">
                  <c:v>Suchitepéquez</c:v>
                </c:pt>
                <c:pt idx="11">
                  <c:v>Totonicapán</c:v>
                </c:pt>
                <c:pt idx="12">
                  <c:v>Santa Rosa</c:v>
                </c:pt>
                <c:pt idx="13">
                  <c:v>Petén</c:v>
                </c:pt>
                <c:pt idx="14">
                  <c:v>Sacatepéquez</c:v>
                </c:pt>
                <c:pt idx="15">
                  <c:v>Jalapa</c:v>
                </c:pt>
                <c:pt idx="16">
                  <c:v>Escuintla</c:v>
                </c:pt>
                <c:pt idx="17">
                  <c:v>Retalhuleu</c:v>
                </c:pt>
                <c:pt idx="18">
                  <c:v>Guatemala</c:v>
                </c:pt>
                <c:pt idx="19">
                  <c:v>Zacapa</c:v>
                </c:pt>
                <c:pt idx="20">
                  <c:v>Izabal</c:v>
                </c:pt>
                <c:pt idx="21">
                  <c:v>El Progreso</c:v>
                </c:pt>
              </c:strCache>
            </c:strRef>
          </c:cat>
          <c:val>
            <c:numRef>
              <c:f>'EJEC. MUNICIPAL'!$P$108:$P$129</c:f>
              <c:numCache>
                <c:formatCode>#,##0</c:formatCode>
                <c:ptCount val="22"/>
                <c:pt idx="0">
                  <c:v>166718</c:v>
                </c:pt>
                <c:pt idx="1">
                  <c:v>166598</c:v>
                </c:pt>
                <c:pt idx="2">
                  <c:v>138048</c:v>
                </c:pt>
                <c:pt idx="3">
                  <c:v>126758</c:v>
                </c:pt>
                <c:pt idx="4">
                  <c:v>123294</c:v>
                </c:pt>
                <c:pt idx="5">
                  <c:v>102912</c:v>
                </c:pt>
                <c:pt idx="6">
                  <c:v>101048</c:v>
                </c:pt>
                <c:pt idx="7">
                  <c:v>81952</c:v>
                </c:pt>
                <c:pt idx="8">
                  <c:v>76594</c:v>
                </c:pt>
                <c:pt idx="9">
                  <c:v>75210</c:v>
                </c:pt>
                <c:pt idx="10">
                  <c:v>69774</c:v>
                </c:pt>
                <c:pt idx="11">
                  <c:v>68584</c:v>
                </c:pt>
                <c:pt idx="12">
                  <c:v>63676</c:v>
                </c:pt>
                <c:pt idx="13">
                  <c:v>56832</c:v>
                </c:pt>
                <c:pt idx="14">
                  <c:v>56478</c:v>
                </c:pt>
                <c:pt idx="15">
                  <c:v>49020</c:v>
                </c:pt>
                <c:pt idx="16">
                  <c:v>47624</c:v>
                </c:pt>
                <c:pt idx="17">
                  <c:v>46524</c:v>
                </c:pt>
                <c:pt idx="18">
                  <c:v>40814</c:v>
                </c:pt>
                <c:pt idx="19">
                  <c:v>40048</c:v>
                </c:pt>
                <c:pt idx="20">
                  <c:v>37766</c:v>
                </c:pt>
                <c:pt idx="21">
                  <c:v>33804</c:v>
                </c:pt>
              </c:numCache>
            </c:numRef>
          </c:val>
        </c:ser>
        <c:shape val="cylinder"/>
        <c:axId val="75265920"/>
        <c:axId val="75267456"/>
        <c:axId val="0"/>
      </c:bar3DChart>
      <c:catAx>
        <c:axId val="75265920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 baseline="0"/>
            </a:pPr>
            <a:endParaRPr lang="es-GT"/>
          </a:p>
        </c:txPr>
        <c:crossAx val="75267456"/>
        <c:crosses val="autoZero"/>
        <c:auto val="1"/>
        <c:lblAlgn val="ctr"/>
        <c:lblOffset val="100"/>
      </c:catAx>
      <c:valAx>
        <c:axId val="75267456"/>
        <c:scaling>
          <c:orientation val="minMax"/>
        </c:scaling>
        <c:axPos val="l"/>
        <c:majorGridlines/>
        <c:numFmt formatCode="#,##0" sourceLinked="1"/>
        <c:tickLblPos val="nextTo"/>
        <c:crossAx val="75265920"/>
        <c:crosses val="autoZero"/>
        <c:crossBetween val="between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495300</xdr:colOff>
      <xdr:row>51</xdr:row>
      <xdr:rowOff>66674</xdr:rowOff>
    </xdr:from>
    <xdr:to>
      <xdr:col>17</xdr:col>
      <xdr:colOff>638175</xdr:colOff>
      <xdr:row>69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27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G10" sqref="G10"/>
    </sheetView>
  </sheetViews>
  <sheetFormatPr baseColWidth="10" defaultRowHeight="11.25"/>
  <cols>
    <col min="1" max="1" width="17.85546875" style="1" bestFit="1" customWidth="1"/>
    <col min="2" max="2" width="26.28515625" style="16" customWidth="1"/>
    <col min="3" max="3" width="20.28515625" style="1" hidden="1" customWidth="1"/>
    <col min="4" max="4" width="15.140625" style="11" hidden="1" customWidth="1"/>
    <col min="5" max="5" width="15.140625" style="12" hidden="1" customWidth="1"/>
    <col min="6" max="6" width="15.28515625" style="12" hidden="1" customWidth="1"/>
    <col min="7" max="8" width="11.42578125" style="12"/>
    <col min="9" max="9" width="13.7109375" style="13" bestFit="1" customWidth="1"/>
    <col min="10" max="10" width="17.140625" style="13" bestFit="1" customWidth="1"/>
    <col min="11" max="11" width="15.28515625" style="13" bestFit="1" customWidth="1"/>
    <col min="12" max="12" width="11.42578125" style="1"/>
    <col min="13" max="13" width="0" style="1" hidden="1" customWidth="1"/>
    <col min="14" max="14" width="6.7109375" style="11" customWidth="1"/>
    <col min="15" max="15" width="13.7109375" style="1" customWidth="1"/>
    <col min="16" max="16" width="12.140625" style="16" customWidth="1"/>
    <col min="17" max="16384" width="11.42578125" style="1"/>
  </cols>
  <sheetData>
    <row r="1" spans="1:13">
      <c r="A1" s="81" t="s">
        <v>363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3">
      <c r="A2" s="77" t="s">
        <v>364</v>
      </c>
      <c r="B2" s="77"/>
      <c r="C2" s="77" t="s">
        <v>368</v>
      </c>
      <c r="D2" s="77"/>
      <c r="E2" s="77"/>
      <c r="F2" s="77"/>
      <c r="G2" s="77"/>
      <c r="H2" s="77"/>
      <c r="I2" s="77"/>
      <c r="J2" s="77"/>
      <c r="K2" s="77"/>
    </row>
    <row r="3" spans="1:13">
      <c r="A3" s="77" t="s">
        <v>365</v>
      </c>
      <c r="B3" s="77"/>
      <c r="C3" s="77" t="s">
        <v>369</v>
      </c>
      <c r="D3" s="77"/>
      <c r="E3" s="77"/>
      <c r="F3" s="77"/>
      <c r="G3" s="77"/>
      <c r="H3" s="77"/>
      <c r="I3" s="77"/>
      <c r="J3" s="77"/>
      <c r="K3" s="77"/>
    </row>
    <row r="4" spans="1:13">
      <c r="A4" s="77" t="s">
        <v>366</v>
      </c>
      <c r="B4" s="77"/>
      <c r="C4" s="77" t="s">
        <v>370</v>
      </c>
      <c r="D4" s="77"/>
      <c r="E4" s="77"/>
      <c r="F4" s="77"/>
      <c r="G4" s="77"/>
      <c r="H4" s="77"/>
      <c r="I4" s="77"/>
      <c r="J4" s="77"/>
      <c r="K4" s="77"/>
    </row>
    <row r="5" spans="1:13">
      <c r="A5" s="77" t="s">
        <v>367</v>
      </c>
      <c r="B5" s="77"/>
      <c r="C5" s="78" t="s">
        <v>383</v>
      </c>
      <c r="D5" s="78"/>
      <c r="E5" s="78"/>
      <c r="F5" s="78"/>
      <c r="G5" s="78"/>
      <c r="H5" s="78"/>
      <c r="I5" s="78"/>
      <c r="J5" s="78"/>
      <c r="K5" s="78"/>
    </row>
    <row r="6" spans="1:13" ht="33.75">
      <c r="A6" s="2" t="s">
        <v>357</v>
      </c>
      <c r="B6" s="14" t="s">
        <v>358</v>
      </c>
      <c r="C6" s="2" t="s">
        <v>359</v>
      </c>
      <c r="D6" s="3" t="s">
        <v>374</v>
      </c>
      <c r="E6" s="3" t="s">
        <v>373</v>
      </c>
      <c r="F6" s="3" t="s">
        <v>382</v>
      </c>
      <c r="G6" s="3" t="s">
        <v>360</v>
      </c>
      <c r="H6" s="4" t="s">
        <v>361</v>
      </c>
      <c r="I6" s="3" t="s">
        <v>362</v>
      </c>
      <c r="J6" s="3" t="s">
        <v>381</v>
      </c>
      <c r="K6" s="3" t="s">
        <v>380</v>
      </c>
    </row>
    <row r="7" spans="1:13">
      <c r="A7" s="5" t="s">
        <v>0</v>
      </c>
      <c r="B7" s="15" t="s">
        <v>1</v>
      </c>
      <c r="C7" s="5" t="s">
        <v>2</v>
      </c>
      <c r="D7" s="6">
        <v>0</v>
      </c>
      <c r="E7" s="7">
        <v>29</v>
      </c>
      <c r="F7" s="7">
        <f>D7+E7</f>
        <v>29</v>
      </c>
      <c r="G7" s="7">
        <f>F7*0.6</f>
        <v>17.399999999999999</v>
      </c>
      <c r="H7" s="7">
        <f>F7*0.4</f>
        <v>11.600000000000001</v>
      </c>
      <c r="I7" s="8">
        <f>F7*2</f>
        <v>58</v>
      </c>
      <c r="J7" s="8">
        <f>241*I7</f>
        <v>13978</v>
      </c>
      <c r="K7" s="8">
        <f>F7*50</f>
        <v>1450</v>
      </c>
      <c r="M7" s="1">
        <v>1</v>
      </c>
    </row>
    <row r="8" spans="1:13">
      <c r="A8" s="5" t="s">
        <v>0</v>
      </c>
      <c r="B8" s="15" t="s">
        <v>1</v>
      </c>
      <c r="C8" s="5" t="s">
        <v>3</v>
      </c>
      <c r="D8" s="6">
        <v>257</v>
      </c>
      <c r="E8" s="7">
        <v>2117</v>
      </c>
      <c r="F8" s="7">
        <f t="shared" ref="F8:F71" si="0">D8+E8</f>
        <v>2374</v>
      </c>
      <c r="G8" s="7">
        <f t="shared" ref="G8:G71" si="1">F8*0.6</f>
        <v>1424.3999999999999</v>
      </c>
      <c r="H8" s="7">
        <f t="shared" ref="H8:H71" si="2">F8*0.4</f>
        <v>949.6</v>
      </c>
      <c r="I8" s="8">
        <f t="shared" ref="I8:I71" si="3">F8*2</f>
        <v>4748</v>
      </c>
      <c r="J8" s="8">
        <f t="shared" ref="J8:J71" si="4">241*I8</f>
        <v>1144268</v>
      </c>
      <c r="K8" s="8">
        <f t="shared" ref="K8:K71" si="5">F8*50</f>
        <v>118700</v>
      </c>
      <c r="M8" s="1">
        <v>2</v>
      </c>
    </row>
    <row r="9" spans="1:13">
      <c r="A9" s="5" t="s">
        <v>0</v>
      </c>
      <c r="B9" s="15" t="s">
        <v>4</v>
      </c>
      <c r="C9" s="5" t="s">
        <v>5</v>
      </c>
      <c r="D9" s="6">
        <v>0</v>
      </c>
      <c r="E9" s="7">
        <v>17</v>
      </c>
      <c r="F9" s="7">
        <f t="shared" si="0"/>
        <v>17</v>
      </c>
      <c r="G9" s="7">
        <f t="shared" si="1"/>
        <v>10.199999999999999</v>
      </c>
      <c r="H9" s="7">
        <f t="shared" si="2"/>
        <v>6.8000000000000007</v>
      </c>
      <c r="I9" s="8">
        <f t="shared" si="3"/>
        <v>34</v>
      </c>
      <c r="J9" s="8">
        <f t="shared" si="4"/>
        <v>8194</v>
      </c>
      <c r="K9" s="8">
        <f t="shared" si="5"/>
        <v>850</v>
      </c>
      <c r="M9" s="1">
        <v>3</v>
      </c>
    </row>
    <row r="10" spans="1:13">
      <c r="A10" s="5" t="s">
        <v>0</v>
      </c>
      <c r="B10" s="15" t="s">
        <v>4</v>
      </c>
      <c r="C10" s="5" t="s">
        <v>6</v>
      </c>
      <c r="D10" s="6">
        <v>0</v>
      </c>
      <c r="E10" s="7">
        <v>106</v>
      </c>
      <c r="F10" s="7">
        <f t="shared" si="0"/>
        <v>106</v>
      </c>
      <c r="G10" s="7">
        <f t="shared" si="1"/>
        <v>63.599999999999994</v>
      </c>
      <c r="H10" s="7">
        <f t="shared" si="2"/>
        <v>42.400000000000006</v>
      </c>
      <c r="I10" s="8">
        <f t="shared" si="3"/>
        <v>212</v>
      </c>
      <c r="J10" s="8">
        <f t="shared" si="4"/>
        <v>51092</v>
      </c>
      <c r="K10" s="8">
        <f t="shared" si="5"/>
        <v>5300</v>
      </c>
      <c r="M10" s="1">
        <v>4</v>
      </c>
    </row>
    <row r="11" spans="1:13">
      <c r="A11" s="5" t="s">
        <v>0</v>
      </c>
      <c r="B11" s="15" t="s">
        <v>4</v>
      </c>
      <c r="C11" s="5" t="s">
        <v>7</v>
      </c>
      <c r="D11" s="6">
        <v>0</v>
      </c>
      <c r="E11" s="7">
        <v>66</v>
      </c>
      <c r="F11" s="7">
        <f t="shared" si="0"/>
        <v>66</v>
      </c>
      <c r="G11" s="7">
        <f t="shared" si="1"/>
        <v>39.6</v>
      </c>
      <c r="H11" s="7">
        <f t="shared" si="2"/>
        <v>26.400000000000002</v>
      </c>
      <c r="I11" s="8">
        <f t="shared" si="3"/>
        <v>132</v>
      </c>
      <c r="J11" s="8">
        <f t="shared" si="4"/>
        <v>31812</v>
      </c>
      <c r="K11" s="8">
        <f t="shared" si="5"/>
        <v>3300</v>
      </c>
      <c r="M11" s="1">
        <v>5</v>
      </c>
    </row>
    <row r="12" spans="1:13">
      <c r="A12" s="5" t="s">
        <v>0</v>
      </c>
      <c r="B12" s="15" t="s">
        <v>4</v>
      </c>
      <c r="C12" s="5" t="s">
        <v>8</v>
      </c>
      <c r="D12" s="6">
        <v>0</v>
      </c>
      <c r="E12" s="7">
        <v>64</v>
      </c>
      <c r="F12" s="7">
        <f t="shared" si="0"/>
        <v>64</v>
      </c>
      <c r="G12" s="7">
        <f t="shared" si="1"/>
        <v>38.4</v>
      </c>
      <c r="H12" s="7">
        <f t="shared" si="2"/>
        <v>25.6</v>
      </c>
      <c r="I12" s="8">
        <f t="shared" si="3"/>
        <v>128</v>
      </c>
      <c r="J12" s="8">
        <f t="shared" si="4"/>
        <v>30848</v>
      </c>
      <c r="K12" s="8">
        <f t="shared" si="5"/>
        <v>3200</v>
      </c>
      <c r="M12" s="1">
        <v>6</v>
      </c>
    </row>
    <row r="13" spans="1:13">
      <c r="A13" s="5" t="s">
        <v>0</v>
      </c>
      <c r="B13" s="15" t="s">
        <v>4</v>
      </c>
      <c r="C13" s="5" t="s">
        <v>3</v>
      </c>
      <c r="D13" s="6">
        <f>794+79</f>
        <v>873</v>
      </c>
      <c r="E13" s="7">
        <v>3370</v>
      </c>
      <c r="F13" s="7">
        <f t="shared" si="0"/>
        <v>4243</v>
      </c>
      <c r="G13" s="7">
        <f t="shared" si="1"/>
        <v>2545.7999999999997</v>
      </c>
      <c r="H13" s="7">
        <f t="shared" si="2"/>
        <v>1697.2</v>
      </c>
      <c r="I13" s="8">
        <f t="shared" si="3"/>
        <v>8486</v>
      </c>
      <c r="J13" s="8">
        <f t="shared" si="4"/>
        <v>2045126</v>
      </c>
      <c r="K13" s="8">
        <f t="shared" si="5"/>
        <v>212150</v>
      </c>
      <c r="M13" s="1">
        <v>7</v>
      </c>
    </row>
    <row r="14" spans="1:13">
      <c r="A14" s="5" t="s">
        <v>0</v>
      </c>
      <c r="B14" s="15" t="s">
        <v>9</v>
      </c>
      <c r="C14" s="5" t="s">
        <v>5</v>
      </c>
      <c r="D14" s="6">
        <v>0</v>
      </c>
      <c r="E14" s="7">
        <v>71</v>
      </c>
      <c r="F14" s="7">
        <f t="shared" si="0"/>
        <v>71</v>
      </c>
      <c r="G14" s="7">
        <f t="shared" si="1"/>
        <v>42.6</v>
      </c>
      <c r="H14" s="7">
        <f t="shared" si="2"/>
        <v>28.400000000000002</v>
      </c>
      <c r="I14" s="8">
        <f t="shared" si="3"/>
        <v>142</v>
      </c>
      <c r="J14" s="8">
        <f t="shared" si="4"/>
        <v>34222</v>
      </c>
      <c r="K14" s="8">
        <f t="shared" si="5"/>
        <v>3550</v>
      </c>
      <c r="M14" s="1">
        <v>8</v>
      </c>
    </row>
    <row r="15" spans="1:13">
      <c r="A15" s="5" t="s">
        <v>0</v>
      </c>
      <c r="B15" s="15" t="s">
        <v>9</v>
      </c>
      <c r="C15" s="5" t="s">
        <v>2</v>
      </c>
      <c r="D15" s="6">
        <v>0</v>
      </c>
      <c r="E15" s="7">
        <v>53</v>
      </c>
      <c r="F15" s="7">
        <f t="shared" si="0"/>
        <v>53</v>
      </c>
      <c r="G15" s="7">
        <f t="shared" si="1"/>
        <v>31.799999999999997</v>
      </c>
      <c r="H15" s="7">
        <f t="shared" si="2"/>
        <v>21.200000000000003</v>
      </c>
      <c r="I15" s="8">
        <f t="shared" si="3"/>
        <v>106</v>
      </c>
      <c r="J15" s="8">
        <f t="shared" si="4"/>
        <v>25546</v>
      </c>
      <c r="K15" s="8">
        <f t="shared" si="5"/>
        <v>2650</v>
      </c>
      <c r="M15" s="1">
        <v>9</v>
      </c>
    </row>
    <row r="16" spans="1:13">
      <c r="A16" s="5" t="s">
        <v>0</v>
      </c>
      <c r="B16" s="15" t="s">
        <v>9</v>
      </c>
      <c r="C16" s="5" t="s">
        <v>10</v>
      </c>
      <c r="D16" s="6">
        <v>0</v>
      </c>
      <c r="E16" s="7">
        <v>97</v>
      </c>
      <c r="F16" s="7">
        <f t="shared" si="0"/>
        <v>97</v>
      </c>
      <c r="G16" s="7">
        <f t="shared" si="1"/>
        <v>58.199999999999996</v>
      </c>
      <c r="H16" s="7">
        <f t="shared" si="2"/>
        <v>38.800000000000004</v>
      </c>
      <c r="I16" s="8">
        <f t="shared" si="3"/>
        <v>194</v>
      </c>
      <c r="J16" s="8">
        <f t="shared" si="4"/>
        <v>46754</v>
      </c>
      <c r="K16" s="8">
        <f t="shared" si="5"/>
        <v>4850</v>
      </c>
      <c r="M16" s="1">
        <v>10</v>
      </c>
    </row>
    <row r="17" spans="1:13">
      <c r="A17" s="5" t="s">
        <v>0</v>
      </c>
      <c r="B17" s="15" t="s">
        <v>9</v>
      </c>
      <c r="C17" s="5" t="s">
        <v>8</v>
      </c>
      <c r="D17" s="6">
        <v>0</v>
      </c>
      <c r="E17" s="7">
        <v>73</v>
      </c>
      <c r="F17" s="7">
        <f t="shared" si="0"/>
        <v>73</v>
      </c>
      <c r="G17" s="7">
        <f t="shared" si="1"/>
        <v>43.8</v>
      </c>
      <c r="H17" s="7">
        <f t="shared" si="2"/>
        <v>29.200000000000003</v>
      </c>
      <c r="I17" s="8">
        <f t="shared" si="3"/>
        <v>146</v>
      </c>
      <c r="J17" s="8">
        <f t="shared" si="4"/>
        <v>35186</v>
      </c>
      <c r="K17" s="8">
        <f t="shared" si="5"/>
        <v>3650</v>
      </c>
      <c r="M17" s="1">
        <v>11</v>
      </c>
    </row>
    <row r="18" spans="1:13">
      <c r="A18" s="5" t="s">
        <v>0</v>
      </c>
      <c r="B18" s="15" t="s">
        <v>9</v>
      </c>
      <c r="C18" s="5" t="s">
        <v>3</v>
      </c>
      <c r="D18" s="6">
        <v>276</v>
      </c>
      <c r="E18" s="7">
        <v>12717</v>
      </c>
      <c r="F18" s="7">
        <f t="shared" si="0"/>
        <v>12993</v>
      </c>
      <c r="G18" s="7">
        <f t="shared" si="1"/>
        <v>7795.7999999999993</v>
      </c>
      <c r="H18" s="7">
        <f t="shared" si="2"/>
        <v>5197.2000000000007</v>
      </c>
      <c r="I18" s="8">
        <f t="shared" si="3"/>
        <v>25986</v>
      </c>
      <c r="J18" s="8">
        <f t="shared" si="4"/>
        <v>6262626</v>
      </c>
      <c r="K18" s="8">
        <f t="shared" si="5"/>
        <v>649650</v>
      </c>
      <c r="M18" s="1">
        <v>12</v>
      </c>
    </row>
    <row r="19" spans="1:13">
      <c r="A19" s="5" t="s">
        <v>0</v>
      </c>
      <c r="B19" s="15" t="s">
        <v>9</v>
      </c>
      <c r="C19" s="5" t="s">
        <v>371</v>
      </c>
      <c r="D19" s="6">
        <v>222</v>
      </c>
      <c r="E19" s="7">
        <v>0</v>
      </c>
      <c r="F19" s="7">
        <f t="shared" si="0"/>
        <v>222</v>
      </c>
      <c r="G19" s="7">
        <f t="shared" si="1"/>
        <v>133.19999999999999</v>
      </c>
      <c r="H19" s="7">
        <f t="shared" si="2"/>
        <v>88.800000000000011</v>
      </c>
      <c r="I19" s="8">
        <f t="shared" si="3"/>
        <v>444</v>
      </c>
      <c r="J19" s="8">
        <f t="shared" si="4"/>
        <v>107004</v>
      </c>
      <c r="K19" s="8">
        <f t="shared" si="5"/>
        <v>11100</v>
      </c>
      <c r="M19" s="1">
        <v>13</v>
      </c>
    </row>
    <row r="20" spans="1:13" ht="22.5">
      <c r="A20" s="5" t="s">
        <v>0</v>
      </c>
      <c r="B20" s="15" t="s">
        <v>11</v>
      </c>
      <c r="C20" s="5" t="s">
        <v>5</v>
      </c>
      <c r="D20" s="6">
        <v>0</v>
      </c>
      <c r="E20" s="7">
        <v>105</v>
      </c>
      <c r="F20" s="7">
        <f t="shared" si="0"/>
        <v>105</v>
      </c>
      <c r="G20" s="7">
        <f t="shared" si="1"/>
        <v>63</v>
      </c>
      <c r="H20" s="7">
        <f t="shared" si="2"/>
        <v>42</v>
      </c>
      <c r="I20" s="8">
        <f t="shared" si="3"/>
        <v>210</v>
      </c>
      <c r="J20" s="8">
        <f t="shared" si="4"/>
        <v>50610</v>
      </c>
      <c r="K20" s="8">
        <f t="shared" si="5"/>
        <v>5250</v>
      </c>
      <c r="M20" s="1">
        <v>14</v>
      </c>
    </row>
    <row r="21" spans="1:13" ht="22.5">
      <c r="A21" s="5" t="s">
        <v>0</v>
      </c>
      <c r="B21" s="15" t="s">
        <v>11</v>
      </c>
      <c r="C21" s="5" t="s">
        <v>2</v>
      </c>
      <c r="D21" s="6">
        <v>0</v>
      </c>
      <c r="E21" s="7">
        <v>1</v>
      </c>
      <c r="F21" s="7">
        <f t="shared" si="0"/>
        <v>1</v>
      </c>
      <c r="G21" s="7">
        <f t="shared" si="1"/>
        <v>0.6</v>
      </c>
      <c r="H21" s="7">
        <f t="shared" si="2"/>
        <v>0.4</v>
      </c>
      <c r="I21" s="8">
        <f t="shared" si="3"/>
        <v>2</v>
      </c>
      <c r="J21" s="8">
        <f t="shared" si="4"/>
        <v>482</v>
      </c>
      <c r="K21" s="8">
        <f t="shared" si="5"/>
        <v>50</v>
      </c>
      <c r="M21" s="1">
        <v>15</v>
      </c>
    </row>
    <row r="22" spans="1:13" ht="22.5">
      <c r="A22" s="5" t="s">
        <v>0</v>
      </c>
      <c r="B22" s="15" t="s">
        <v>11</v>
      </c>
      <c r="C22" s="5" t="s">
        <v>8</v>
      </c>
      <c r="D22" s="6">
        <v>0</v>
      </c>
      <c r="E22" s="7">
        <v>1</v>
      </c>
      <c r="F22" s="7">
        <f t="shared" si="0"/>
        <v>1</v>
      </c>
      <c r="G22" s="7">
        <f t="shared" si="1"/>
        <v>0.6</v>
      </c>
      <c r="H22" s="7">
        <f t="shared" si="2"/>
        <v>0.4</v>
      </c>
      <c r="I22" s="8">
        <f t="shared" si="3"/>
        <v>2</v>
      </c>
      <c r="J22" s="8">
        <f t="shared" si="4"/>
        <v>482</v>
      </c>
      <c r="K22" s="8">
        <f t="shared" si="5"/>
        <v>50</v>
      </c>
      <c r="M22" s="1">
        <v>16</v>
      </c>
    </row>
    <row r="23" spans="1:13" ht="22.5">
      <c r="A23" s="5" t="s">
        <v>0</v>
      </c>
      <c r="B23" s="15" t="s">
        <v>11</v>
      </c>
      <c r="C23" s="5" t="s">
        <v>3</v>
      </c>
      <c r="D23" s="6">
        <v>59</v>
      </c>
      <c r="E23" s="7">
        <v>3191</v>
      </c>
      <c r="F23" s="7">
        <f t="shared" si="0"/>
        <v>3250</v>
      </c>
      <c r="G23" s="7">
        <f t="shared" si="1"/>
        <v>1950</v>
      </c>
      <c r="H23" s="7">
        <f t="shared" si="2"/>
        <v>1300</v>
      </c>
      <c r="I23" s="8">
        <f t="shared" si="3"/>
        <v>6500</v>
      </c>
      <c r="J23" s="8">
        <f t="shared" si="4"/>
        <v>1566500</v>
      </c>
      <c r="K23" s="8">
        <f t="shared" si="5"/>
        <v>162500</v>
      </c>
      <c r="M23" s="1">
        <v>17</v>
      </c>
    </row>
    <row r="24" spans="1:13">
      <c r="A24" s="5" t="s">
        <v>0</v>
      </c>
      <c r="B24" s="15" t="s">
        <v>12</v>
      </c>
      <c r="C24" s="5" t="s">
        <v>8</v>
      </c>
      <c r="D24" s="6">
        <v>0</v>
      </c>
      <c r="E24" s="7">
        <v>54</v>
      </c>
      <c r="F24" s="7">
        <f t="shared" si="0"/>
        <v>54</v>
      </c>
      <c r="G24" s="7">
        <f t="shared" si="1"/>
        <v>32.4</v>
      </c>
      <c r="H24" s="7">
        <f t="shared" si="2"/>
        <v>21.6</v>
      </c>
      <c r="I24" s="8">
        <f t="shared" si="3"/>
        <v>108</v>
      </c>
      <c r="J24" s="8">
        <f t="shared" si="4"/>
        <v>26028</v>
      </c>
      <c r="K24" s="8">
        <f t="shared" si="5"/>
        <v>2700</v>
      </c>
      <c r="M24" s="1">
        <v>18</v>
      </c>
    </row>
    <row r="25" spans="1:13">
      <c r="A25" s="5" t="s">
        <v>0</v>
      </c>
      <c r="B25" s="15" t="s">
        <v>12</v>
      </c>
      <c r="C25" s="5" t="s">
        <v>3</v>
      </c>
      <c r="D25" s="6">
        <v>6</v>
      </c>
      <c r="E25" s="7">
        <v>2440</v>
      </c>
      <c r="F25" s="7">
        <f t="shared" si="0"/>
        <v>2446</v>
      </c>
      <c r="G25" s="7">
        <f t="shared" si="1"/>
        <v>1467.6</v>
      </c>
      <c r="H25" s="7">
        <f t="shared" si="2"/>
        <v>978.40000000000009</v>
      </c>
      <c r="I25" s="8">
        <f t="shared" si="3"/>
        <v>4892</v>
      </c>
      <c r="J25" s="8">
        <f t="shared" si="4"/>
        <v>1178972</v>
      </c>
      <c r="K25" s="8">
        <f t="shared" si="5"/>
        <v>122300</v>
      </c>
      <c r="M25" s="1">
        <v>19</v>
      </c>
    </row>
    <row r="26" spans="1:13">
      <c r="A26" s="5" t="s">
        <v>0</v>
      </c>
      <c r="B26" s="15" t="s">
        <v>13</v>
      </c>
      <c r="C26" s="5" t="s">
        <v>5</v>
      </c>
      <c r="D26" s="6">
        <v>0</v>
      </c>
      <c r="E26" s="7">
        <v>1</v>
      </c>
      <c r="F26" s="7">
        <f t="shared" si="0"/>
        <v>1</v>
      </c>
      <c r="G26" s="7">
        <f t="shared" si="1"/>
        <v>0.6</v>
      </c>
      <c r="H26" s="7">
        <f t="shared" si="2"/>
        <v>0.4</v>
      </c>
      <c r="I26" s="8">
        <f t="shared" si="3"/>
        <v>2</v>
      </c>
      <c r="J26" s="8">
        <f t="shared" si="4"/>
        <v>482</v>
      </c>
      <c r="K26" s="8">
        <f t="shared" si="5"/>
        <v>50</v>
      </c>
      <c r="M26" s="1">
        <v>20</v>
      </c>
    </row>
    <row r="27" spans="1:13">
      <c r="A27" s="5" t="s">
        <v>0</v>
      </c>
      <c r="B27" s="15" t="s">
        <v>13</v>
      </c>
      <c r="C27" s="5" t="s">
        <v>2</v>
      </c>
      <c r="D27" s="6">
        <v>0</v>
      </c>
      <c r="E27" s="7">
        <v>7</v>
      </c>
      <c r="F27" s="7">
        <f t="shared" si="0"/>
        <v>7</v>
      </c>
      <c r="G27" s="7">
        <f t="shared" si="1"/>
        <v>4.2</v>
      </c>
      <c r="H27" s="7">
        <f t="shared" si="2"/>
        <v>2.8000000000000003</v>
      </c>
      <c r="I27" s="8">
        <f t="shared" si="3"/>
        <v>14</v>
      </c>
      <c r="J27" s="8">
        <f t="shared" si="4"/>
        <v>3374</v>
      </c>
      <c r="K27" s="8">
        <f t="shared" si="5"/>
        <v>350</v>
      </c>
      <c r="M27" s="1">
        <v>21</v>
      </c>
    </row>
    <row r="28" spans="1:13">
      <c r="A28" s="5" t="s">
        <v>0</v>
      </c>
      <c r="B28" s="15" t="s">
        <v>13</v>
      </c>
      <c r="C28" s="5" t="s">
        <v>10</v>
      </c>
      <c r="D28" s="6">
        <v>0</v>
      </c>
      <c r="E28" s="7">
        <v>24</v>
      </c>
      <c r="F28" s="7">
        <f t="shared" si="0"/>
        <v>24</v>
      </c>
      <c r="G28" s="7">
        <f t="shared" si="1"/>
        <v>14.399999999999999</v>
      </c>
      <c r="H28" s="7">
        <f t="shared" si="2"/>
        <v>9.6000000000000014</v>
      </c>
      <c r="I28" s="8">
        <f t="shared" si="3"/>
        <v>48</v>
      </c>
      <c r="J28" s="8">
        <f t="shared" si="4"/>
        <v>11568</v>
      </c>
      <c r="K28" s="8">
        <f t="shared" si="5"/>
        <v>1200</v>
      </c>
      <c r="M28" s="1">
        <v>22</v>
      </c>
    </row>
    <row r="29" spans="1:13">
      <c r="A29" s="5" t="s">
        <v>0</v>
      </c>
      <c r="B29" s="15" t="s">
        <v>13</v>
      </c>
      <c r="C29" s="5" t="s">
        <v>8</v>
      </c>
      <c r="D29" s="6">
        <v>0</v>
      </c>
      <c r="E29" s="7">
        <v>117</v>
      </c>
      <c r="F29" s="7">
        <f t="shared" si="0"/>
        <v>117</v>
      </c>
      <c r="G29" s="7">
        <f t="shared" si="1"/>
        <v>70.2</v>
      </c>
      <c r="H29" s="7">
        <f t="shared" si="2"/>
        <v>46.800000000000004</v>
      </c>
      <c r="I29" s="8">
        <f t="shared" si="3"/>
        <v>234</v>
      </c>
      <c r="J29" s="8">
        <f t="shared" si="4"/>
        <v>56394</v>
      </c>
      <c r="K29" s="8">
        <f t="shared" si="5"/>
        <v>5850</v>
      </c>
      <c r="M29" s="1">
        <v>23</v>
      </c>
    </row>
    <row r="30" spans="1:13">
      <c r="A30" s="5" t="s">
        <v>0</v>
      </c>
      <c r="B30" s="15" t="s">
        <v>13</v>
      </c>
      <c r="C30" s="5" t="s">
        <v>3</v>
      </c>
      <c r="D30" s="6">
        <v>264</v>
      </c>
      <c r="E30" s="7">
        <v>5387</v>
      </c>
      <c r="F30" s="7">
        <f t="shared" si="0"/>
        <v>5651</v>
      </c>
      <c r="G30" s="7">
        <f t="shared" si="1"/>
        <v>3390.6</v>
      </c>
      <c r="H30" s="7">
        <f t="shared" si="2"/>
        <v>2260.4</v>
      </c>
      <c r="I30" s="8">
        <f t="shared" si="3"/>
        <v>11302</v>
      </c>
      <c r="J30" s="8">
        <f t="shared" si="4"/>
        <v>2723782</v>
      </c>
      <c r="K30" s="8">
        <f t="shared" si="5"/>
        <v>282550</v>
      </c>
      <c r="M30" s="1">
        <v>24</v>
      </c>
    </row>
    <row r="31" spans="1:13">
      <c r="A31" s="5" t="s">
        <v>0</v>
      </c>
      <c r="B31" s="15" t="s">
        <v>14</v>
      </c>
      <c r="C31" s="5" t="s">
        <v>5</v>
      </c>
      <c r="D31" s="6">
        <v>0</v>
      </c>
      <c r="E31" s="7">
        <v>61</v>
      </c>
      <c r="F31" s="7">
        <f t="shared" si="0"/>
        <v>61</v>
      </c>
      <c r="G31" s="7">
        <f t="shared" si="1"/>
        <v>36.6</v>
      </c>
      <c r="H31" s="7">
        <f t="shared" si="2"/>
        <v>24.400000000000002</v>
      </c>
      <c r="I31" s="8">
        <f t="shared" si="3"/>
        <v>122</v>
      </c>
      <c r="J31" s="8">
        <f t="shared" si="4"/>
        <v>29402</v>
      </c>
      <c r="K31" s="8">
        <f t="shared" si="5"/>
        <v>3050</v>
      </c>
      <c r="M31" s="1">
        <v>25</v>
      </c>
    </row>
    <row r="32" spans="1:13">
      <c r="A32" s="5" t="s">
        <v>0</v>
      </c>
      <c r="B32" s="15" t="s">
        <v>14</v>
      </c>
      <c r="C32" s="5" t="s">
        <v>2</v>
      </c>
      <c r="D32" s="6">
        <v>0</v>
      </c>
      <c r="E32" s="7">
        <v>27</v>
      </c>
      <c r="F32" s="7">
        <f t="shared" si="0"/>
        <v>27</v>
      </c>
      <c r="G32" s="7">
        <f t="shared" si="1"/>
        <v>16.2</v>
      </c>
      <c r="H32" s="7">
        <f t="shared" si="2"/>
        <v>10.8</v>
      </c>
      <c r="I32" s="8">
        <f t="shared" si="3"/>
        <v>54</v>
      </c>
      <c r="J32" s="8">
        <f t="shared" si="4"/>
        <v>13014</v>
      </c>
      <c r="K32" s="8">
        <f t="shared" si="5"/>
        <v>1350</v>
      </c>
      <c r="M32" s="1">
        <v>26</v>
      </c>
    </row>
    <row r="33" spans="1:13">
      <c r="A33" s="5" t="s">
        <v>0</v>
      </c>
      <c r="B33" s="15" t="s">
        <v>14</v>
      </c>
      <c r="C33" s="5" t="s">
        <v>8</v>
      </c>
      <c r="D33" s="6">
        <v>0</v>
      </c>
      <c r="E33" s="7">
        <v>54</v>
      </c>
      <c r="F33" s="7">
        <f t="shared" si="0"/>
        <v>54</v>
      </c>
      <c r="G33" s="7">
        <f t="shared" si="1"/>
        <v>32.4</v>
      </c>
      <c r="H33" s="7">
        <f t="shared" si="2"/>
        <v>21.6</v>
      </c>
      <c r="I33" s="8">
        <f t="shared" si="3"/>
        <v>108</v>
      </c>
      <c r="J33" s="8">
        <f t="shared" si="4"/>
        <v>26028</v>
      </c>
      <c r="K33" s="8">
        <f t="shared" si="5"/>
        <v>2700</v>
      </c>
      <c r="M33" s="1">
        <v>27</v>
      </c>
    </row>
    <row r="34" spans="1:13">
      <c r="A34" s="5" t="s">
        <v>0</v>
      </c>
      <c r="B34" s="15" t="s">
        <v>14</v>
      </c>
      <c r="C34" s="5" t="s">
        <v>3</v>
      </c>
      <c r="D34" s="6">
        <v>94</v>
      </c>
      <c r="E34" s="7">
        <v>3164</v>
      </c>
      <c r="F34" s="7">
        <f t="shared" si="0"/>
        <v>3258</v>
      </c>
      <c r="G34" s="7">
        <f t="shared" si="1"/>
        <v>1954.8</v>
      </c>
      <c r="H34" s="7">
        <f t="shared" si="2"/>
        <v>1303.2</v>
      </c>
      <c r="I34" s="8">
        <f t="shared" si="3"/>
        <v>6516</v>
      </c>
      <c r="J34" s="8">
        <f t="shared" si="4"/>
        <v>1570356</v>
      </c>
      <c r="K34" s="8">
        <f t="shared" si="5"/>
        <v>162900</v>
      </c>
      <c r="M34" s="1">
        <v>28</v>
      </c>
    </row>
    <row r="35" spans="1:13">
      <c r="A35" s="5" t="s">
        <v>0</v>
      </c>
      <c r="B35" s="15" t="s">
        <v>15</v>
      </c>
      <c r="C35" s="5" t="s">
        <v>2</v>
      </c>
      <c r="D35" s="6">
        <v>0</v>
      </c>
      <c r="E35" s="7">
        <v>15</v>
      </c>
      <c r="F35" s="7">
        <f t="shared" si="0"/>
        <v>15</v>
      </c>
      <c r="G35" s="7">
        <f t="shared" si="1"/>
        <v>9</v>
      </c>
      <c r="H35" s="7">
        <f t="shared" si="2"/>
        <v>6</v>
      </c>
      <c r="I35" s="8">
        <f t="shared" si="3"/>
        <v>30</v>
      </c>
      <c r="J35" s="8">
        <f t="shared" si="4"/>
        <v>7230</v>
      </c>
      <c r="K35" s="8">
        <f t="shared" si="5"/>
        <v>750</v>
      </c>
      <c r="M35" s="1">
        <v>29</v>
      </c>
    </row>
    <row r="36" spans="1:13">
      <c r="A36" s="5" t="s">
        <v>0</v>
      </c>
      <c r="B36" s="15" t="s">
        <v>15</v>
      </c>
      <c r="C36" s="5" t="s">
        <v>8</v>
      </c>
      <c r="D36" s="6">
        <v>0</v>
      </c>
      <c r="E36" s="7">
        <v>18</v>
      </c>
      <c r="F36" s="7">
        <f t="shared" si="0"/>
        <v>18</v>
      </c>
      <c r="G36" s="7">
        <f t="shared" si="1"/>
        <v>10.799999999999999</v>
      </c>
      <c r="H36" s="7">
        <f t="shared" si="2"/>
        <v>7.2</v>
      </c>
      <c r="I36" s="8">
        <f t="shared" si="3"/>
        <v>36</v>
      </c>
      <c r="J36" s="8">
        <f t="shared" si="4"/>
        <v>8676</v>
      </c>
      <c r="K36" s="8">
        <f t="shared" si="5"/>
        <v>900</v>
      </c>
      <c r="M36" s="1">
        <v>30</v>
      </c>
    </row>
    <row r="37" spans="1:13">
      <c r="A37" s="5" t="s">
        <v>0</v>
      </c>
      <c r="B37" s="15" t="s">
        <v>15</v>
      </c>
      <c r="C37" s="5" t="s">
        <v>3</v>
      </c>
      <c r="D37" s="6">
        <v>16</v>
      </c>
      <c r="E37" s="7">
        <v>2342</v>
      </c>
      <c r="F37" s="7">
        <f t="shared" si="0"/>
        <v>2358</v>
      </c>
      <c r="G37" s="7">
        <f t="shared" si="1"/>
        <v>1414.8</v>
      </c>
      <c r="H37" s="7">
        <f t="shared" si="2"/>
        <v>943.2</v>
      </c>
      <c r="I37" s="8">
        <f t="shared" si="3"/>
        <v>4716</v>
      </c>
      <c r="J37" s="8">
        <f t="shared" si="4"/>
        <v>1136556</v>
      </c>
      <c r="K37" s="8">
        <f t="shared" si="5"/>
        <v>117900</v>
      </c>
      <c r="M37" s="1">
        <v>31</v>
      </c>
    </row>
    <row r="38" spans="1:13">
      <c r="A38" s="5" t="s">
        <v>0</v>
      </c>
      <c r="B38" s="15" t="s">
        <v>16</v>
      </c>
      <c r="C38" s="5" t="s">
        <v>2</v>
      </c>
      <c r="D38" s="6">
        <v>0</v>
      </c>
      <c r="E38" s="7">
        <v>111</v>
      </c>
      <c r="F38" s="7">
        <f t="shared" si="0"/>
        <v>111</v>
      </c>
      <c r="G38" s="7">
        <f t="shared" si="1"/>
        <v>66.599999999999994</v>
      </c>
      <c r="H38" s="7">
        <f t="shared" si="2"/>
        <v>44.400000000000006</v>
      </c>
      <c r="I38" s="8">
        <f t="shared" si="3"/>
        <v>222</v>
      </c>
      <c r="J38" s="8">
        <f t="shared" si="4"/>
        <v>53502</v>
      </c>
      <c r="K38" s="8">
        <f t="shared" si="5"/>
        <v>5550</v>
      </c>
      <c r="M38" s="1">
        <v>32</v>
      </c>
    </row>
    <row r="39" spans="1:13">
      <c r="A39" s="5" t="s">
        <v>0</v>
      </c>
      <c r="B39" s="15" t="s">
        <v>17</v>
      </c>
      <c r="C39" s="5" t="s">
        <v>5</v>
      </c>
      <c r="D39" s="6">
        <v>0</v>
      </c>
      <c r="E39" s="7">
        <v>62</v>
      </c>
      <c r="F39" s="7">
        <f t="shared" si="0"/>
        <v>62</v>
      </c>
      <c r="G39" s="7">
        <f t="shared" si="1"/>
        <v>37.199999999999996</v>
      </c>
      <c r="H39" s="7">
        <f t="shared" si="2"/>
        <v>24.8</v>
      </c>
      <c r="I39" s="8">
        <f t="shared" si="3"/>
        <v>124</v>
      </c>
      <c r="J39" s="8">
        <f t="shared" si="4"/>
        <v>29884</v>
      </c>
      <c r="K39" s="8">
        <f t="shared" si="5"/>
        <v>3100</v>
      </c>
      <c r="M39" s="1">
        <v>33</v>
      </c>
    </row>
    <row r="40" spans="1:13">
      <c r="A40" s="5" t="s">
        <v>0</v>
      </c>
      <c r="B40" s="15" t="s">
        <v>17</v>
      </c>
      <c r="C40" s="5" t="s">
        <v>8</v>
      </c>
      <c r="D40" s="6">
        <v>0</v>
      </c>
      <c r="E40" s="7">
        <v>9</v>
      </c>
      <c r="F40" s="7">
        <f t="shared" si="0"/>
        <v>9</v>
      </c>
      <c r="G40" s="7">
        <f t="shared" si="1"/>
        <v>5.3999999999999995</v>
      </c>
      <c r="H40" s="7">
        <f t="shared" si="2"/>
        <v>3.6</v>
      </c>
      <c r="I40" s="8">
        <f t="shared" si="3"/>
        <v>18</v>
      </c>
      <c r="J40" s="8">
        <f t="shared" si="4"/>
        <v>4338</v>
      </c>
      <c r="K40" s="8">
        <f t="shared" si="5"/>
        <v>450</v>
      </c>
      <c r="M40" s="1">
        <v>34</v>
      </c>
    </row>
    <row r="41" spans="1:13">
      <c r="A41" s="5" t="s">
        <v>0</v>
      </c>
      <c r="B41" s="15" t="s">
        <v>17</v>
      </c>
      <c r="C41" s="5" t="s">
        <v>3</v>
      </c>
      <c r="D41" s="6">
        <v>142</v>
      </c>
      <c r="E41" s="7">
        <v>4286</v>
      </c>
      <c r="F41" s="7">
        <f t="shared" si="0"/>
        <v>4428</v>
      </c>
      <c r="G41" s="7">
        <f t="shared" si="1"/>
        <v>2656.7999999999997</v>
      </c>
      <c r="H41" s="7">
        <f t="shared" si="2"/>
        <v>1771.2</v>
      </c>
      <c r="I41" s="8">
        <f t="shared" si="3"/>
        <v>8856</v>
      </c>
      <c r="J41" s="8">
        <f t="shared" si="4"/>
        <v>2134296</v>
      </c>
      <c r="K41" s="8">
        <f t="shared" si="5"/>
        <v>221400</v>
      </c>
      <c r="M41" s="1">
        <v>35</v>
      </c>
    </row>
    <row r="42" spans="1:13">
      <c r="A42" s="5" t="s">
        <v>0</v>
      </c>
      <c r="B42" s="15" t="s">
        <v>18</v>
      </c>
      <c r="C42" s="5" t="s">
        <v>5</v>
      </c>
      <c r="D42" s="6">
        <v>54</v>
      </c>
      <c r="E42" s="7">
        <v>191</v>
      </c>
      <c r="F42" s="7">
        <f t="shared" si="0"/>
        <v>245</v>
      </c>
      <c r="G42" s="7">
        <f t="shared" si="1"/>
        <v>147</v>
      </c>
      <c r="H42" s="7">
        <f t="shared" si="2"/>
        <v>98</v>
      </c>
      <c r="I42" s="8">
        <f t="shared" si="3"/>
        <v>490</v>
      </c>
      <c r="J42" s="8">
        <f t="shared" si="4"/>
        <v>118090</v>
      </c>
      <c r="K42" s="8">
        <f t="shared" si="5"/>
        <v>12250</v>
      </c>
      <c r="M42" s="1">
        <v>36</v>
      </c>
    </row>
    <row r="43" spans="1:13">
      <c r="A43" s="5" t="s">
        <v>0</v>
      </c>
      <c r="B43" s="15" t="s">
        <v>18</v>
      </c>
      <c r="C43" s="5" t="s">
        <v>2</v>
      </c>
      <c r="D43" s="6">
        <v>0</v>
      </c>
      <c r="E43" s="7">
        <v>63</v>
      </c>
      <c r="F43" s="7">
        <f t="shared" si="0"/>
        <v>63</v>
      </c>
      <c r="G43" s="7">
        <f t="shared" si="1"/>
        <v>37.799999999999997</v>
      </c>
      <c r="H43" s="7">
        <f t="shared" si="2"/>
        <v>25.200000000000003</v>
      </c>
      <c r="I43" s="8">
        <f t="shared" si="3"/>
        <v>126</v>
      </c>
      <c r="J43" s="8">
        <f t="shared" si="4"/>
        <v>30366</v>
      </c>
      <c r="K43" s="8">
        <f t="shared" si="5"/>
        <v>3150</v>
      </c>
      <c r="M43" s="1">
        <v>37</v>
      </c>
    </row>
    <row r="44" spans="1:13">
      <c r="A44" s="5" t="s">
        <v>0</v>
      </c>
      <c r="B44" s="15" t="s">
        <v>18</v>
      </c>
      <c r="C44" s="5" t="s">
        <v>10</v>
      </c>
      <c r="D44" s="6">
        <v>10</v>
      </c>
      <c r="E44" s="7">
        <v>76</v>
      </c>
      <c r="F44" s="7">
        <f t="shared" si="0"/>
        <v>86</v>
      </c>
      <c r="G44" s="7">
        <f t="shared" si="1"/>
        <v>51.6</v>
      </c>
      <c r="H44" s="7">
        <f t="shared" si="2"/>
        <v>34.4</v>
      </c>
      <c r="I44" s="8">
        <f t="shared" si="3"/>
        <v>172</v>
      </c>
      <c r="J44" s="8">
        <f t="shared" si="4"/>
        <v>41452</v>
      </c>
      <c r="K44" s="8">
        <f t="shared" si="5"/>
        <v>4300</v>
      </c>
      <c r="M44" s="1">
        <v>38</v>
      </c>
    </row>
    <row r="45" spans="1:13">
      <c r="A45" s="5" t="s">
        <v>0</v>
      </c>
      <c r="B45" s="15" t="s">
        <v>18</v>
      </c>
      <c r="C45" s="5" t="s">
        <v>8</v>
      </c>
      <c r="D45" s="6">
        <v>0</v>
      </c>
      <c r="E45" s="7">
        <v>3</v>
      </c>
      <c r="F45" s="7">
        <f t="shared" si="0"/>
        <v>3</v>
      </c>
      <c r="G45" s="7">
        <f t="shared" si="1"/>
        <v>1.7999999999999998</v>
      </c>
      <c r="H45" s="7">
        <f t="shared" si="2"/>
        <v>1.2000000000000002</v>
      </c>
      <c r="I45" s="8">
        <f t="shared" si="3"/>
        <v>6</v>
      </c>
      <c r="J45" s="8">
        <f t="shared" si="4"/>
        <v>1446</v>
      </c>
      <c r="K45" s="8">
        <f t="shared" si="5"/>
        <v>150</v>
      </c>
      <c r="M45" s="1">
        <v>39</v>
      </c>
    </row>
    <row r="46" spans="1:13">
      <c r="A46" s="5" t="s">
        <v>0</v>
      </c>
      <c r="B46" s="15" t="s">
        <v>18</v>
      </c>
      <c r="C46" s="5" t="s">
        <v>19</v>
      </c>
      <c r="D46" s="6">
        <v>0</v>
      </c>
      <c r="E46" s="7">
        <v>145</v>
      </c>
      <c r="F46" s="7">
        <f t="shared" si="0"/>
        <v>145</v>
      </c>
      <c r="G46" s="7">
        <f t="shared" si="1"/>
        <v>87</v>
      </c>
      <c r="H46" s="7">
        <f t="shared" si="2"/>
        <v>58</v>
      </c>
      <c r="I46" s="8">
        <f t="shared" si="3"/>
        <v>290</v>
      </c>
      <c r="J46" s="8">
        <f t="shared" si="4"/>
        <v>69890</v>
      </c>
      <c r="K46" s="8">
        <f t="shared" si="5"/>
        <v>7250</v>
      </c>
      <c r="M46" s="1">
        <v>40</v>
      </c>
    </row>
    <row r="47" spans="1:13">
      <c r="A47" s="5" t="s">
        <v>0</v>
      </c>
      <c r="B47" s="15" t="s">
        <v>18</v>
      </c>
      <c r="C47" s="5" t="s">
        <v>3</v>
      </c>
      <c r="D47" s="6">
        <v>846</v>
      </c>
      <c r="E47" s="7">
        <v>16953</v>
      </c>
      <c r="F47" s="7">
        <f t="shared" si="0"/>
        <v>17799</v>
      </c>
      <c r="G47" s="7">
        <f t="shared" si="1"/>
        <v>10679.4</v>
      </c>
      <c r="H47" s="7">
        <f t="shared" si="2"/>
        <v>7119.6</v>
      </c>
      <c r="I47" s="8">
        <f t="shared" si="3"/>
        <v>35598</v>
      </c>
      <c r="J47" s="8">
        <f t="shared" si="4"/>
        <v>8579118</v>
      </c>
      <c r="K47" s="8">
        <f t="shared" si="5"/>
        <v>889950</v>
      </c>
      <c r="M47" s="1">
        <v>41</v>
      </c>
    </row>
    <row r="48" spans="1:13">
      <c r="A48" s="5" t="s">
        <v>0</v>
      </c>
      <c r="B48" s="15" t="s">
        <v>20</v>
      </c>
      <c r="C48" s="5" t="s">
        <v>2</v>
      </c>
      <c r="D48" s="6">
        <v>0</v>
      </c>
      <c r="E48" s="7">
        <v>345</v>
      </c>
      <c r="F48" s="7">
        <f t="shared" si="0"/>
        <v>345</v>
      </c>
      <c r="G48" s="7">
        <f t="shared" si="1"/>
        <v>207</v>
      </c>
      <c r="H48" s="7">
        <f t="shared" si="2"/>
        <v>138</v>
      </c>
      <c r="I48" s="8">
        <f t="shared" si="3"/>
        <v>690</v>
      </c>
      <c r="J48" s="8">
        <f t="shared" si="4"/>
        <v>166290</v>
      </c>
      <c r="K48" s="8">
        <f t="shared" si="5"/>
        <v>17250</v>
      </c>
      <c r="M48" s="1">
        <v>42</v>
      </c>
    </row>
    <row r="49" spans="1:13">
      <c r="A49" s="5" t="s">
        <v>0</v>
      </c>
      <c r="B49" s="15" t="s">
        <v>21</v>
      </c>
      <c r="C49" s="5" t="s">
        <v>2</v>
      </c>
      <c r="D49" s="6">
        <v>0</v>
      </c>
      <c r="E49" s="7">
        <v>12</v>
      </c>
      <c r="F49" s="7">
        <f t="shared" si="0"/>
        <v>12</v>
      </c>
      <c r="G49" s="7">
        <f t="shared" si="1"/>
        <v>7.1999999999999993</v>
      </c>
      <c r="H49" s="7">
        <f t="shared" si="2"/>
        <v>4.8000000000000007</v>
      </c>
      <c r="I49" s="8">
        <f t="shared" si="3"/>
        <v>24</v>
      </c>
      <c r="J49" s="8">
        <f t="shared" si="4"/>
        <v>5784</v>
      </c>
      <c r="K49" s="8">
        <f t="shared" si="5"/>
        <v>600</v>
      </c>
      <c r="M49" s="1">
        <v>43</v>
      </c>
    </row>
    <row r="50" spans="1:13">
      <c r="A50" s="5" t="s">
        <v>0</v>
      </c>
      <c r="B50" s="15" t="s">
        <v>21</v>
      </c>
      <c r="C50" s="5" t="s">
        <v>10</v>
      </c>
      <c r="D50" s="6">
        <v>0</v>
      </c>
      <c r="E50" s="7">
        <v>15</v>
      </c>
      <c r="F50" s="7">
        <f t="shared" si="0"/>
        <v>15</v>
      </c>
      <c r="G50" s="7">
        <f t="shared" si="1"/>
        <v>9</v>
      </c>
      <c r="H50" s="7">
        <f t="shared" si="2"/>
        <v>6</v>
      </c>
      <c r="I50" s="8">
        <f t="shared" si="3"/>
        <v>30</v>
      </c>
      <c r="J50" s="8">
        <f t="shared" si="4"/>
        <v>7230</v>
      </c>
      <c r="K50" s="8">
        <f t="shared" si="5"/>
        <v>750</v>
      </c>
      <c r="M50" s="1">
        <v>44</v>
      </c>
    </row>
    <row r="51" spans="1:13">
      <c r="A51" s="5" t="s">
        <v>0</v>
      </c>
      <c r="B51" s="15" t="s">
        <v>21</v>
      </c>
      <c r="C51" s="5" t="s">
        <v>8</v>
      </c>
      <c r="D51" s="6">
        <v>0</v>
      </c>
      <c r="E51" s="7">
        <v>9</v>
      </c>
      <c r="F51" s="7">
        <f t="shared" si="0"/>
        <v>9</v>
      </c>
      <c r="G51" s="7">
        <f t="shared" si="1"/>
        <v>5.3999999999999995</v>
      </c>
      <c r="H51" s="7">
        <f t="shared" si="2"/>
        <v>3.6</v>
      </c>
      <c r="I51" s="8">
        <f t="shared" si="3"/>
        <v>18</v>
      </c>
      <c r="J51" s="8">
        <f t="shared" si="4"/>
        <v>4338</v>
      </c>
      <c r="K51" s="8">
        <f t="shared" si="5"/>
        <v>450</v>
      </c>
      <c r="M51" s="1">
        <v>45</v>
      </c>
    </row>
    <row r="52" spans="1:13">
      <c r="A52" s="5" t="s">
        <v>0</v>
      </c>
      <c r="B52" s="15" t="s">
        <v>21</v>
      </c>
      <c r="C52" s="5" t="s">
        <v>19</v>
      </c>
      <c r="D52" s="6">
        <v>0</v>
      </c>
      <c r="E52" s="7">
        <v>127</v>
      </c>
      <c r="F52" s="7">
        <f t="shared" si="0"/>
        <v>127</v>
      </c>
      <c r="G52" s="7">
        <f t="shared" si="1"/>
        <v>76.2</v>
      </c>
      <c r="H52" s="7">
        <f t="shared" si="2"/>
        <v>50.800000000000004</v>
      </c>
      <c r="I52" s="8">
        <f t="shared" si="3"/>
        <v>254</v>
      </c>
      <c r="J52" s="8">
        <f t="shared" si="4"/>
        <v>61214</v>
      </c>
      <c r="K52" s="8">
        <f t="shared" si="5"/>
        <v>6350</v>
      </c>
      <c r="M52" s="1">
        <v>46</v>
      </c>
    </row>
    <row r="53" spans="1:13">
      <c r="A53" s="5" t="s">
        <v>0</v>
      </c>
      <c r="B53" s="15" t="s">
        <v>21</v>
      </c>
      <c r="C53" s="5" t="s">
        <v>3</v>
      </c>
      <c r="D53" s="6">
        <v>389</v>
      </c>
      <c r="E53" s="7">
        <v>2945</v>
      </c>
      <c r="F53" s="7">
        <f t="shared" si="0"/>
        <v>3334</v>
      </c>
      <c r="G53" s="7">
        <f t="shared" si="1"/>
        <v>2000.3999999999999</v>
      </c>
      <c r="H53" s="7">
        <f t="shared" si="2"/>
        <v>1333.6000000000001</v>
      </c>
      <c r="I53" s="8">
        <f t="shared" si="3"/>
        <v>6668</v>
      </c>
      <c r="J53" s="8">
        <f t="shared" si="4"/>
        <v>1606988</v>
      </c>
      <c r="K53" s="8">
        <f t="shared" si="5"/>
        <v>166700</v>
      </c>
      <c r="M53" s="1">
        <v>47</v>
      </c>
    </row>
    <row r="54" spans="1:13">
      <c r="A54" s="5" t="s">
        <v>0</v>
      </c>
      <c r="B54" s="15" t="s">
        <v>22</v>
      </c>
      <c r="C54" s="5" t="s">
        <v>2</v>
      </c>
      <c r="D54" s="6">
        <v>0</v>
      </c>
      <c r="E54" s="7">
        <v>3</v>
      </c>
      <c r="F54" s="7">
        <f t="shared" si="0"/>
        <v>3</v>
      </c>
      <c r="G54" s="7">
        <f t="shared" si="1"/>
        <v>1.7999999999999998</v>
      </c>
      <c r="H54" s="7">
        <f t="shared" si="2"/>
        <v>1.2000000000000002</v>
      </c>
      <c r="I54" s="8">
        <f t="shared" si="3"/>
        <v>6</v>
      </c>
      <c r="J54" s="8">
        <f t="shared" si="4"/>
        <v>1446</v>
      </c>
      <c r="K54" s="8">
        <f t="shared" si="5"/>
        <v>150</v>
      </c>
      <c r="M54" s="1">
        <v>48</v>
      </c>
    </row>
    <row r="55" spans="1:13">
      <c r="A55" s="5" t="s">
        <v>0</v>
      </c>
      <c r="B55" s="15" t="s">
        <v>23</v>
      </c>
      <c r="C55" s="5" t="s">
        <v>8</v>
      </c>
      <c r="D55" s="6">
        <v>0</v>
      </c>
      <c r="E55" s="7">
        <v>4</v>
      </c>
      <c r="F55" s="7">
        <f t="shared" si="0"/>
        <v>4</v>
      </c>
      <c r="G55" s="7">
        <f t="shared" si="1"/>
        <v>2.4</v>
      </c>
      <c r="H55" s="7">
        <f t="shared" si="2"/>
        <v>1.6</v>
      </c>
      <c r="I55" s="8">
        <f t="shared" si="3"/>
        <v>8</v>
      </c>
      <c r="J55" s="8">
        <f t="shared" si="4"/>
        <v>1928</v>
      </c>
      <c r="K55" s="8">
        <f t="shared" si="5"/>
        <v>200</v>
      </c>
      <c r="M55" s="1">
        <v>49</v>
      </c>
    </row>
    <row r="56" spans="1:13">
      <c r="A56" s="5" t="s">
        <v>0</v>
      </c>
      <c r="B56" s="15" t="s">
        <v>23</v>
      </c>
      <c r="C56" s="5" t="s">
        <v>19</v>
      </c>
      <c r="D56" s="6">
        <v>0</v>
      </c>
      <c r="E56" s="7">
        <v>5</v>
      </c>
      <c r="F56" s="7">
        <f t="shared" si="0"/>
        <v>5</v>
      </c>
      <c r="G56" s="7">
        <f t="shared" si="1"/>
        <v>3</v>
      </c>
      <c r="H56" s="7">
        <f t="shared" si="2"/>
        <v>2</v>
      </c>
      <c r="I56" s="8">
        <f t="shared" si="3"/>
        <v>10</v>
      </c>
      <c r="J56" s="8">
        <f t="shared" si="4"/>
        <v>2410</v>
      </c>
      <c r="K56" s="8">
        <f t="shared" si="5"/>
        <v>250</v>
      </c>
      <c r="M56" s="1">
        <v>50</v>
      </c>
    </row>
    <row r="57" spans="1:13">
      <c r="A57" s="5" t="s">
        <v>0</v>
      </c>
      <c r="B57" s="15" t="s">
        <v>23</v>
      </c>
      <c r="C57" s="5" t="s">
        <v>3</v>
      </c>
      <c r="D57" s="6">
        <v>9</v>
      </c>
      <c r="E57" s="7">
        <v>2479</v>
      </c>
      <c r="F57" s="7">
        <f t="shared" si="0"/>
        <v>2488</v>
      </c>
      <c r="G57" s="7">
        <f t="shared" si="1"/>
        <v>1492.8</v>
      </c>
      <c r="H57" s="7">
        <f t="shared" si="2"/>
        <v>995.2</v>
      </c>
      <c r="I57" s="8">
        <f t="shared" si="3"/>
        <v>4976</v>
      </c>
      <c r="J57" s="8">
        <f t="shared" si="4"/>
        <v>1199216</v>
      </c>
      <c r="K57" s="8">
        <f t="shared" si="5"/>
        <v>124400</v>
      </c>
      <c r="M57" s="1">
        <v>51</v>
      </c>
    </row>
    <row r="58" spans="1:13">
      <c r="A58" s="5" t="s">
        <v>0</v>
      </c>
      <c r="B58" s="15" t="s">
        <v>24</v>
      </c>
      <c r="C58" s="5" t="s">
        <v>2</v>
      </c>
      <c r="D58" s="6">
        <v>0</v>
      </c>
      <c r="E58" s="7">
        <v>3</v>
      </c>
      <c r="F58" s="7">
        <f t="shared" si="0"/>
        <v>3</v>
      </c>
      <c r="G58" s="7">
        <f t="shared" si="1"/>
        <v>1.7999999999999998</v>
      </c>
      <c r="H58" s="7">
        <f t="shared" si="2"/>
        <v>1.2000000000000002</v>
      </c>
      <c r="I58" s="8">
        <f t="shared" si="3"/>
        <v>6</v>
      </c>
      <c r="J58" s="8">
        <f t="shared" si="4"/>
        <v>1446</v>
      </c>
      <c r="K58" s="8">
        <f t="shared" si="5"/>
        <v>150</v>
      </c>
      <c r="M58" s="1">
        <v>52</v>
      </c>
    </row>
    <row r="59" spans="1:13">
      <c r="A59" s="5" t="s">
        <v>0</v>
      </c>
      <c r="B59" s="15" t="s">
        <v>25</v>
      </c>
      <c r="C59" s="5" t="s">
        <v>5</v>
      </c>
      <c r="D59" s="6">
        <v>0</v>
      </c>
      <c r="E59" s="7">
        <v>126</v>
      </c>
      <c r="F59" s="7">
        <f t="shared" si="0"/>
        <v>126</v>
      </c>
      <c r="G59" s="7">
        <f t="shared" si="1"/>
        <v>75.599999999999994</v>
      </c>
      <c r="H59" s="7">
        <f t="shared" si="2"/>
        <v>50.400000000000006</v>
      </c>
      <c r="I59" s="8">
        <f t="shared" si="3"/>
        <v>252</v>
      </c>
      <c r="J59" s="8">
        <f t="shared" si="4"/>
        <v>60732</v>
      </c>
      <c r="K59" s="8">
        <f t="shared" si="5"/>
        <v>6300</v>
      </c>
      <c r="M59" s="1">
        <v>53</v>
      </c>
    </row>
    <row r="60" spans="1:13">
      <c r="A60" s="5" t="s">
        <v>0</v>
      </c>
      <c r="B60" s="15" t="s">
        <v>25</v>
      </c>
      <c r="C60" s="5" t="s">
        <v>2</v>
      </c>
      <c r="D60" s="6">
        <v>0</v>
      </c>
      <c r="E60" s="7">
        <v>19</v>
      </c>
      <c r="F60" s="7">
        <f t="shared" si="0"/>
        <v>19</v>
      </c>
      <c r="G60" s="7">
        <f t="shared" si="1"/>
        <v>11.4</v>
      </c>
      <c r="H60" s="7">
        <f t="shared" si="2"/>
        <v>7.6000000000000005</v>
      </c>
      <c r="I60" s="8">
        <f t="shared" si="3"/>
        <v>38</v>
      </c>
      <c r="J60" s="8">
        <f t="shared" si="4"/>
        <v>9158</v>
      </c>
      <c r="K60" s="8">
        <f t="shared" si="5"/>
        <v>950</v>
      </c>
      <c r="M60" s="1">
        <v>54</v>
      </c>
    </row>
    <row r="61" spans="1:13">
      <c r="A61" s="5" t="s">
        <v>0</v>
      </c>
      <c r="B61" s="15" t="s">
        <v>25</v>
      </c>
      <c r="C61" s="5" t="s">
        <v>10</v>
      </c>
      <c r="D61" s="6">
        <v>0</v>
      </c>
      <c r="E61" s="7">
        <v>57</v>
      </c>
      <c r="F61" s="7">
        <f t="shared" si="0"/>
        <v>57</v>
      </c>
      <c r="G61" s="7">
        <f t="shared" si="1"/>
        <v>34.199999999999996</v>
      </c>
      <c r="H61" s="7">
        <f t="shared" si="2"/>
        <v>22.8</v>
      </c>
      <c r="I61" s="8">
        <f t="shared" si="3"/>
        <v>114</v>
      </c>
      <c r="J61" s="8">
        <f t="shared" si="4"/>
        <v>27474</v>
      </c>
      <c r="K61" s="8">
        <f t="shared" si="5"/>
        <v>2850</v>
      </c>
      <c r="M61" s="1">
        <v>55</v>
      </c>
    </row>
    <row r="62" spans="1:13">
      <c r="A62" s="5" t="s">
        <v>0</v>
      </c>
      <c r="B62" s="15" t="s">
        <v>25</v>
      </c>
      <c r="C62" s="5" t="s">
        <v>8</v>
      </c>
      <c r="D62" s="6">
        <v>0</v>
      </c>
      <c r="E62" s="7">
        <v>2</v>
      </c>
      <c r="F62" s="7">
        <f t="shared" si="0"/>
        <v>2</v>
      </c>
      <c r="G62" s="7">
        <f t="shared" si="1"/>
        <v>1.2</v>
      </c>
      <c r="H62" s="7">
        <f t="shared" si="2"/>
        <v>0.8</v>
      </c>
      <c r="I62" s="8">
        <f t="shared" si="3"/>
        <v>4</v>
      </c>
      <c r="J62" s="8">
        <f t="shared" si="4"/>
        <v>964</v>
      </c>
      <c r="K62" s="8">
        <f t="shared" si="5"/>
        <v>100</v>
      </c>
      <c r="M62" s="1">
        <v>56</v>
      </c>
    </row>
    <row r="63" spans="1:13">
      <c r="A63" s="5" t="s">
        <v>0</v>
      </c>
      <c r="B63" s="15" t="s">
        <v>25</v>
      </c>
      <c r="C63" s="5" t="s">
        <v>3</v>
      </c>
      <c r="D63" s="6">
        <f>1466+13</f>
        <v>1479</v>
      </c>
      <c r="E63" s="7">
        <v>5835</v>
      </c>
      <c r="F63" s="7">
        <f t="shared" si="0"/>
        <v>7314</v>
      </c>
      <c r="G63" s="7">
        <f t="shared" si="1"/>
        <v>4388.3999999999996</v>
      </c>
      <c r="H63" s="7">
        <f t="shared" si="2"/>
        <v>2925.6000000000004</v>
      </c>
      <c r="I63" s="8">
        <f t="shared" si="3"/>
        <v>14628</v>
      </c>
      <c r="J63" s="8">
        <f t="shared" si="4"/>
        <v>3525348</v>
      </c>
      <c r="K63" s="8">
        <f t="shared" si="5"/>
        <v>365700</v>
      </c>
      <c r="M63" s="1">
        <v>57</v>
      </c>
    </row>
    <row r="64" spans="1:13">
      <c r="A64" s="5" t="s">
        <v>0</v>
      </c>
      <c r="B64" s="15" t="s">
        <v>26</v>
      </c>
      <c r="C64" s="5" t="s">
        <v>2</v>
      </c>
      <c r="D64" s="6">
        <v>0</v>
      </c>
      <c r="E64" s="7">
        <v>68</v>
      </c>
      <c r="F64" s="7">
        <f t="shared" si="0"/>
        <v>68</v>
      </c>
      <c r="G64" s="7">
        <f t="shared" si="1"/>
        <v>40.799999999999997</v>
      </c>
      <c r="H64" s="7">
        <f t="shared" si="2"/>
        <v>27.200000000000003</v>
      </c>
      <c r="I64" s="8">
        <f t="shared" si="3"/>
        <v>136</v>
      </c>
      <c r="J64" s="8">
        <f t="shared" si="4"/>
        <v>32776</v>
      </c>
      <c r="K64" s="8">
        <f t="shared" si="5"/>
        <v>3400</v>
      </c>
      <c r="M64" s="1">
        <v>58</v>
      </c>
    </row>
    <row r="65" spans="1:16">
      <c r="A65" s="5" t="s">
        <v>0</v>
      </c>
      <c r="B65" s="15" t="s">
        <v>27</v>
      </c>
      <c r="C65" s="5" t="s">
        <v>8</v>
      </c>
      <c r="D65" s="6">
        <v>0</v>
      </c>
      <c r="E65" s="7">
        <v>1</v>
      </c>
      <c r="F65" s="7">
        <f t="shared" si="0"/>
        <v>1</v>
      </c>
      <c r="G65" s="7">
        <f t="shared" si="1"/>
        <v>0.6</v>
      </c>
      <c r="H65" s="7">
        <f t="shared" si="2"/>
        <v>0.4</v>
      </c>
      <c r="I65" s="8">
        <f t="shared" si="3"/>
        <v>2</v>
      </c>
      <c r="J65" s="8">
        <f t="shared" si="4"/>
        <v>482</v>
      </c>
      <c r="K65" s="8">
        <f t="shared" si="5"/>
        <v>50</v>
      </c>
      <c r="M65" s="1">
        <v>59</v>
      </c>
    </row>
    <row r="66" spans="1:16">
      <c r="A66" s="5" t="s">
        <v>0</v>
      </c>
      <c r="B66" s="15" t="s">
        <v>27</v>
      </c>
      <c r="C66" s="5" t="s">
        <v>3</v>
      </c>
      <c r="D66" s="6">
        <v>64</v>
      </c>
      <c r="E66" s="7">
        <v>2633</v>
      </c>
      <c r="F66" s="7">
        <f t="shared" si="0"/>
        <v>2697</v>
      </c>
      <c r="G66" s="7">
        <f t="shared" si="1"/>
        <v>1618.2</v>
      </c>
      <c r="H66" s="7">
        <f t="shared" si="2"/>
        <v>1078.8</v>
      </c>
      <c r="I66" s="8">
        <f t="shared" si="3"/>
        <v>5394</v>
      </c>
      <c r="J66" s="8">
        <f t="shared" si="4"/>
        <v>1299954</v>
      </c>
      <c r="K66" s="8">
        <f t="shared" si="5"/>
        <v>134850</v>
      </c>
      <c r="M66" s="1">
        <v>60</v>
      </c>
    </row>
    <row r="67" spans="1:16">
      <c r="A67" s="5" t="s">
        <v>0</v>
      </c>
      <c r="B67" s="15" t="s">
        <v>28</v>
      </c>
      <c r="C67" s="5" t="s">
        <v>29</v>
      </c>
      <c r="D67" s="6">
        <v>0</v>
      </c>
      <c r="E67" s="7">
        <v>49</v>
      </c>
      <c r="F67" s="7">
        <f t="shared" si="0"/>
        <v>49</v>
      </c>
      <c r="G67" s="7">
        <f t="shared" si="1"/>
        <v>29.4</v>
      </c>
      <c r="H67" s="7">
        <f t="shared" si="2"/>
        <v>19.600000000000001</v>
      </c>
      <c r="I67" s="8">
        <f t="shared" si="3"/>
        <v>98</v>
      </c>
      <c r="J67" s="8">
        <f t="shared" si="4"/>
        <v>23618</v>
      </c>
      <c r="K67" s="8">
        <f t="shared" si="5"/>
        <v>2450</v>
      </c>
      <c r="M67" s="1">
        <v>61</v>
      </c>
    </row>
    <row r="68" spans="1:16">
      <c r="A68" s="5" t="s">
        <v>0</v>
      </c>
      <c r="B68" s="15" t="s">
        <v>28</v>
      </c>
      <c r="C68" s="5" t="s">
        <v>5</v>
      </c>
      <c r="D68" s="6">
        <v>0</v>
      </c>
      <c r="E68" s="7">
        <v>68</v>
      </c>
      <c r="F68" s="7">
        <f t="shared" si="0"/>
        <v>68</v>
      </c>
      <c r="G68" s="7">
        <f t="shared" si="1"/>
        <v>40.799999999999997</v>
      </c>
      <c r="H68" s="7">
        <f t="shared" si="2"/>
        <v>27.200000000000003</v>
      </c>
      <c r="I68" s="8">
        <f t="shared" si="3"/>
        <v>136</v>
      </c>
      <c r="J68" s="8">
        <f t="shared" si="4"/>
        <v>32776</v>
      </c>
      <c r="K68" s="8">
        <f t="shared" si="5"/>
        <v>3400</v>
      </c>
      <c r="M68" s="1">
        <v>62</v>
      </c>
    </row>
    <row r="69" spans="1:16">
      <c r="A69" s="5" t="s">
        <v>0</v>
      </c>
      <c r="B69" s="15" t="s">
        <v>28</v>
      </c>
      <c r="C69" s="5" t="s">
        <v>10</v>
      </c>
      <c r="D69" s="6">
        <v>0</v>
      </c>
      <c r="E69" s="7">
        <v>25</v>
      </c>
      <c r="F69" s="7">
        <f t="shared" si="0"/>
        <v>25</v>
      </c>
      <c r="G69" s="7">
        <f t="shared" si="1"/>
        <v>15</v>
      </c>
      <c r="H69" s="7">
        <f t="shared" si="2"/>
        <v>10</v>
      </c>
      <c r="I69" s="8">
        <f t="shared" si="3"/>
        <v>50</v>
      </c>
      <c r="J69" s="8">
        <f t="shared" si="4"/>
        <v>12050</v>
      </c>
      <c r="K69" s="8">
        <f t="shared" si="5"/>
        <v>1250</v>
      </c>
      <c r="M69" s="1">
        <v>63</v>
      </c>
    </row>
    <row r="70" spans="1:16" ht="12" thickBot="1">
      <c r="A70" s="5" t="s">
        <v>0</v>
      </c>
      <c r="B70" s="15" t="s">
        <v>28</v>
      </c>
      <c r="C70" s="5" t="s">
        <v>8</v>
      </c>
      <c r="D70" s="6">
        <v>0</v>
      </c>
      <c r="E70" s="7">
        <v>97</v>
      </c>
      <c r="F70" s="7">
        <f t="shared" si="0"/>
        <v>97</v>
      </c>
      <c r="G70" s="7">
        <f t="shared" si="1"/>
        <v>58.199999999999996</v>
      </c>
      <c r="H70" s="7">
        <f t="shared" si="2"/>
        <v>38.800000000000004</v>
      </c>
      <c r="I70" s="8">
        <f t="shared" si="3"/>
        <v>194</v>
      </c>
      <c r="J70" s="8">
        <f t="shared" si="4"/>
        <v>46754</v>
      </c>
      <c r="K70" s="8">
        <f t="shared" si="5"/>
        <v>4850</v>
      </c>
      <c r="M70" s="1">
        <v>64</v>
      </c>
    </row>
    <row r="71" spans="1:16" ht="26.25" thickBot="1">
      <c r="A71" s="5" t="s">
        <v>0</v>
      </c>
      <c r="B71" s="15" t="s">
        <v>28</v>
      </c>
      <c r="C71" s="5" t="s">
        <v>3</v>
      </c>
      <c r="D71" s="6">
        <v>0</v>
      </c>
      <c r="E71" s="7">
        <v>1584</v>
      </c>
      <c r="F71" s="7">
        <f t="shared" si="0"/>
        <v>1584</v>
      </c>
      <c r="G71" s="7">
        <f t="shared" si="1"/>
        <v>950.4</v>
      </c>
      <c r="H71" s="7">
        <f t="shared" si="2"/>
        <v>633.6</v>
      </c>
      <c r="I71" s="8">
        <f t="shared" si="3"/>
        <v>3168</v>
      </c>
      <c r="J71" s="8">
        <f t="shared" si="4"/>
        <v>763488</v>
      </c>
      <c r="K71" s="8">
        <f t="shared" si="5"/>
        <v>79200</v>
      </c>
      <c r="M71" s="1">
        <v>65</v>
      </c>
      <c r="N71" s="34" t="s">
        <v>399</v>
      </c>
      <c r="O71" s="35" t="s">
        <v>384</v>
      </c>
      <c r="P71" s="35" t="s">
        <v>412</v>
      </c>
    </row>
    <row r="72" spans="1:16">
      <c r="A72" s="5" t="s">
        <v>0</v>
      </c>
      <c r="B72" s="15" t="s">
        <v>30</v>
      </c>
      <c r="C72" s="5" t="s">
        <v>2</v>
      </c>
      <c r="D72" s="6">
        <v>0</v>
      </c>
      <c r="E72" s="7">
        <v>21</v>
      </c>
      <c r="F72" s="7">
        <f t="shared" ref="F72:F137" si="6">D72+E72</f>
        <v>21</v>
      </c>
      <c r="G72" s="7">
        <f t="shared" ref="G72:G137" si="7">F72*0.6</f>
        <v>12.6</v>
      </c>
      <c r="H72" s="7">
        <f t="shared" ref="H72:H136" si="8">F72*0.4</f>
        <v>8.4</v>
      </c>
      <c r="I72" s="8">
        <f t="shared" ref="I72:I137" si="9">F72*2</f>
        <v>42</v>
      </c>
      <c r="J72" s="8">
        <f t="shared" ref="J72:J137" si="10">241*I72</f>
        <v>10122</v>
      </c>
      <c r="K72" s="8">
        <f t="shared" ref="K72:K137" si="11">F72*50</f>
        <v>1050</v>
      </c>
      <c r="M72" s="1">
        <v>66</v>
      </c>
      <c r="N72" s="27">
        <v>1</v>
      </c>
      <c r="O72" s="28" t="s">
        <v>386</v>
      </c>
      <c r="P72" s="29">
        <f>+I77</f>
        <v>166718</v>
      </c>
    </row>
    <row r="73" spans="1:16">
      <c r="A73" s="5" t="s">
        <v>0</v>
      </c>
      <c r="B73" s="15" t="s">
        <v>30</v>
      </c>
      <c r="C73" s="5" t="s">
        <v>10</v>
      </c>
      <c r="D73" s="6">
        <v>0</v>
      </c>
      <c r="E73" s="7">
        <v>160</v>
      </c>
      <c r="F73" s="7">
        <f t="shared" si="6"/>
        <v>160</v>
      </c>
      <c r="G73" s="7">
        <f t="shared" si="7"/>
        <v>96</v>
      </c>
      <c r="H73" s="7">
        <f t="shared" si="8"/>
        <v>64</v>
      </c>
      <c r="I73" s="8">
        <f t="shared" si="9"/>
        <v>320</v>
      </c>
      <c r="J73" s="8">
        <f t="shared" si="10"/>
        <v>77120</v>
      </c>
      <c r="K73" s="8">
        <f t="shared" si="11"/>
        <v>8000</v>
      </c>
      <c r="M73" s="1">
        <v>67</v>
      </c>
      <c r="N73" s="30">
        <v>2</v>
      </c>
      <c r="O73" s="5" t="s">
        <v>387</v>
      </c>
      <c r="P73" s="18">
        <f>+I96</f>
        <v>75210</v>
      </c>
    </row>
    <row r="74" spans="1:16">
      <c r="A74" s="5" t="s">
        <v>0</v>
      </c>
      <c r="B74" s="15" t="s">
        <v>30</v>
      </c>
      <c r="C74" s="5" t="s">
        <v>8</v>
      </c>
      <c r="D74" s="6">
        <v>0</v>
      </c>
      <c r="E74" s="7">
        <v>3</v>
      </c>
      <c r="F74" s="7">
        <f t="shared" si="6"/>
        <v>3</v>
      </c>
      <c r="G74" s="7">
        <f t="shared" si="7"/>
        <v>1.7999999999999998</v>
      </c>
      <c r="H74" s="7">
        <f t="shared" si="8"/>
        <v>1.2000000000000002</v>
      </c>
      <c r="I74" s="8">
        <f t="shared" si="9"/>
        <v>6</v>
      </c>
      <c r="J74" s="8">
        <f t="shared" si="10"/>
        <v>1446</v>
      </c>
      <c r="K74" s="8">
        <f t="shared" si="11"/>
        <v>150</v>
      </c>
      <c r="M74" s="1">
        <v>68</v>
      </c>
      <c r="N74" s="30">
        <v>3</v>
      </c>
      <c r="O74" s="5" t="s">
        <v>390</v>
      </c>
      <c r="P74" s="18">
        <f>+I148</f>
        <v>123294</v>
      </c>
    </row>
    <row r="75" spans="1:16">
      <c r="A75" s="5" t="s">
        <v>0</v>
      </c>
      <c r="B75" s="15" t="s">
        <v>30</v>
      </c>
      <c r="C75" s="5" t="s">
        <v>3</v>
      </c>
      <c r="D75" s="6">
        <v>140</v>
      </c>
      <c r="E75" s="7">
        <v>3757</v>
      </c>
      <c r="F75" s="7">
        <f t="shared" si="6"/>
        <v>3897</v>
      </c>
      <c r="G75" s="7">
        <f t="shared" si="7"/>
        <v>2338.1999999999998</v>
      </c>
      <c r="H75" s="7">
        <f t="shared" si="8"/>
        <v>1558.8000000000002</v>
      </c>
      <c r="I75" s="8">
        <f t="shared" si="9"/>
        <v>7794</v>
      </c>
      <c r="J75" s="8">
        <f t="shared" si="10"/>
        <v>1878354</v>
      </c>
      <c r="K75" s="8">
        <f t="shared" si="11"/>
        <v>194850</v>
      </c>
      <c r="M75" s="1">
        <v>69</v>
      </c>
      <c r="N75" s="30">
        <v>4</v>
      </c>
      <c r="O75" s="5" t="s">
        <v>391</v>
      </c>
      <c r="P75" s="18">
        <f>+I173</f>
        <v>76594</v>
      </c>
    </row>
    <row r="76" spans="1:16">
      <c r="A76" s="5" t="s">
        <v>0</v>
      </c>
      <c r="B76" s="15" t="s">
        <v>31</v>
      </c>
      <c r="C76" s="5" t="s">
        <v>2</v>
      </c>
      <c r="D76" s="6">
        <v>0</v>
      </c>
      <c r="E76" s="7">
        <v>19</v>
      </c>
      <c r="F76" s="7">
        <f t="shared" si="6"/>
        <v>19</v>
      </c>
      <c r="G76" s="7">
        <f t="shared" si="7"/>
        <v>11.4</v>
      </c>
      <c r="H76" s="7">
        <f t="shared" si="8"/>
        <v>7.6000000000000005</v>
      </c>
      <c r="I76" s="8">
        <f t="shared" si="9"/>
        <v>38</v>
      </c>
      <c r="J76" s="8">
        <f t="shared" si="10"/>
        <v>9158</v>
      </c>
      <c r="K76" s="8">
        <f t="shared" si="11"/>
        <v>950</v>
      </c>
      <c r="M76" s="1">
        <v>70</v>
      </c>
      <c r="N76" s="30">
        <v>5</v>
      </c>
      <c r="O76" s="5" t="s">
        <v>392</v>
      </c>
      <c r="P76" s="18">
        <f>+I184</f>
        <v>33804</v>
      </c>
    </row>
    <row r="77" spans="1:16">
      <c r="A77" s="5"/>
      <c r="B77" s="15"/>
      <c r="C77" s="5"/>
      <c r="D77" s="6"/>
      <c r="E77" s="7"/>
      <c r="F77" s="7"/>
      <c r="G77" s="17">
        <f>SUM(G7:G76)</f>
        <v>50015.4</v>
      </c>
      <c r="H77" s="17">
        <f>SUM(H7:H76)</f>
        <v>33343.599999999999</v>
      </c>
      <c r="I77" s="17">
        <f t="shared" ref="I77:K77" si="12">SUM(I7:I76)</f>
        <v>166718</v>
      </c>
      <c r="J77" s="17">
        <f t="shared" si="12"/>
        <v>40179038</v>
      </c>
      <c r="K77" s="7">
        <f t="shared" si="12"/>
        <v>4167950</v>
      </c>
      <c r="N77" s="30">
        <v>6</v>
      </c>
      <c r="O77" s="5" t="s">
        <v>393</v>
      </c>
      <c r="P77" s="18">
        <f>+I214</f>
        <v>47624</v>
      </c>
    </row>
    <row r="78" spans="1:16">
      <c r="A78" s="5" t="s">
        <v>32</v>
      </c>
      <c r="B78" s="15" t="s">
        <v>33</v>
      </c>
      <c r="C78" s="5" t="s">
        <v>10</v>
      </c>
      <c r="D78" s="6">
        <v>0</v>
      </c>
      <c r="E78" s="7">
        <v>5</v>
      </c>
      <c r="F78" s="7">
        <f t="shared" si="6"/>
        <v>5</v>
      </c>
      <c r="G78" s="7">
        <f t="shared" si="7"/>
        <v>3</v>
      </c>
      <c r="H78" s="7">
        <f t="shared" si="8"/>
        <v>2</v>
      </c>
      <c r="I78" s="8">
        <f t="shared" si="9"/>
        <v>10</v>
      </c>
      <c r="J78" s="8">
        <f t="shared" si="10"/>
        <v>2410</v>
      </c>
      <c r="K78" s="8">
        <f t="shared" si="11"/>
        <v>250</v>
      </c>
      <c r="M78" s="1">
        <v>71</v>
      </c>
      <c r="N78" s="30">
        <v>7</v>
      </c>
      <c r="O78" s="5" t="s">
        <v>394</v>
      </c>
      <c r="P78" s="18">
        <f>+I239</f>
        <v>40814</v>
      </c>
    </row>
    <row r="79" spans="1:16">
      <c r="A79" s="5" t="s">
        <v>32</v>
      </c>
      <c r="B79" s="15" t="s">
        <v>33</v>
      </c>
      <c r="C79" s="5" t="s">
        <v>36</v>
      </c>
      <c r="D79" s="6">
        <v>41</v>
      </c>
      <c r="E79" s="7">
        <v>0</v>
      </c>
      <c r="F79" s="7">
        <f t="shared" si="6"/>
        <v>41</v>
      </c>
      <c r="G79" s="7">
        <f t="shared" si="7"/>
        <v>24.599999999999998</v>
      </c>
      <c r="H79" s="7">
        <f t="shared" si="8"/>
        <v>16.400000000000002</v>
      </c>
      <c r="I79" s="8">
        <f t="shared" si="9"/>
        <v>82</v>
      </c>
      <c r="J79" s="8">
        <f t="shared" si="10"/>
        <v>19762</v>
      </c>
      <c r="K79" s="8">
        <f t="shared" si="11"/>
        <v>2050</v>
      </c>
      <c r="M79" s="1">
        <v>72</v>
      </c>
      <c r="N79" s="30">
        <v>8</v>
      </c>
      <c r="O79" s="5" t="s">
        <v>395</v>
      </c>
      <c r="P79" s="18">
        <f>+I305</f>
        <v>138048</v>
      </c>
    </row>
    <row r="80" spans="1:16">
      <c r="A80" s="5" t="s">
        <v>32</v>
      </c>
      <c r="B80" s="15" t="s">
        <v>33</v>
      </c>
      <c r="C80" s="5" t="s">
        <v>8</v>
      </c>
      <c r="D80" s="6">
        <v>0</v>
      </c>
      <c r="E80" s="7">
        <v>17</v>
      </c>
      <c r="F80" s="7">
        <f t="shared" si="6"/>
        <v>17</v>
      </c>
      <c r="G80" s="7">
        <f t="shared" si="7"/>
        <v>10.199999999999999</v>
      </c>
      <c r="H80" s="7">
        <f t="shared" si="8"/>
        <v>6.8000000000000007</v>
      </c>
      <c r="I80" s="8">
        <f t="shared" si="9"/>
        <v>34</v>
      </c>
      <c r="J80" s="8">
        <f t="shared" si="10"/>
        <v>8194</v>
      </c>
      <c r="K80" s="8">
        <f t="shared" si="11"/>
        <v>850</v>
      </c>
      <c r="M80" s="1">
        <v>73</v>
      </c>
      <c r="N80" s="30">
        <v>9</v>
      </c>
      <c r="O80" s="5" t="s">
        <v>396</v>
      </c>
      <c r="P80" s="18">
        <f>+I320</f>
        <v>37766</v>
      </c>
    </row>
    <row r="81" spans="1:16">
      <c r="A81" s="5" t="s">
        <v>32</v>
      </c>
      <c r="B81" s="15" t="s">
        <v>33</v>
      </c>
      <c r="C81" s="5" t="s">
        <v>3</v>
      </c>
      <c r="D81" s="6">
        <v>6</v>
      </c>
      <c r="E81" s="7">
        <v>5729</v>
      </c>
      <c r="F81" s="7">
        <f t="shared" si="6"/>
        <v>5735</v>
      </c>
      <c r="G81" s="7">
        <f t="shared" si="7"/>
        <v>3441</v>
      </c>
      <c r="H81" s="7">
        <f t="shared" si="8"/>
        <v>2294</v>
      </c>
      <c r="I81" s="8">
        <f t="shared" si="9"/>
        <v>11470</v>
      </c>
      <c r="J81" s="8">
        <f t="shared" si="10"/>
        <v>2764270</v>
      </c>
      <c r="K81" s="8">
        <f t="shared" si="11"/>
        <v>286750</v>
      </c>
      <c r="M81" s="1">
        <v>74</v>
      </c>
      <c r="N81" s="30">
        <v>10</v>
      </c>
      <c r="O81" s="5" t="s">
        <v>397</v>
      </c>
      <c r="P81" s="18">
        <f>+I335</f>
        <v>49020</v>
      </c>
    </row>
    <row r="82" spans="1:16">
      <c r="A82" s="5" t="s">
        <v>32</v>
      </c>
      <c r="B82" s="15" t="s">
        <v>34</v>
      </c>
      <c r="C82" s="5" t="s">
        <v>3</v>
      </c>
      <c r="D82" s="6">
        <v>23</v>
      </c>
      <c r="E82" s="7">
        <v>2777</v>
      </c>
      <c r="F82" s="7">
        <f t="shared" si="6"/>
        <v>2800</v>
      </c>
      <c r="G82" s="7">
        <f t="shared" si="7"/>
        <v>1680</v>
      </c>
      <c r="H82" s="7">
        <f t="shared" si="8"/>
        <v>1120</v>
      </c>
      <c r="I82" s="8">
        <f t="shared" si="9"/>
        <v>5600</v>
      </c>
      <c r="J82" s="8">
        <f t="shared" si="10"/>
        <v>1349600</v>
      </c>
      <c r="K82" s="8">
        <f t="shared" si="11"/>
        <v>140000</v>
      </c>
      <c r="M82" s="1">
        <v>75</v>
      </c>
      <c r="N82" s="30">
        <v>11</v>
      </c>
      <c r="O82" s="5" t="s">
        <v>398</v>
      </c>
      <c r="P82" s="18">
        <f>+I369</f>
        <v>81952</v>
      </c>
    </row>
    <row r="83" spans="1:16">
      <c r="A83" s="5" t="s">
        <v>32</v>
      </c>
      <c r="B83" s="15" t="s">
        <v>35</v>
      </c>
      <c r="C83" s="5" t="s">
        <v>5</v>
      </c>
      <c r="D83" s="6">
        <v>0</v>
      </c>
      <c r="E83" s="7">
        <v>140</v>
      </c>
      <c r="F83" s="7">
        <f t="shared" si="6"/>
        <v>140</v>
      </c>
      <c r="G83" s="7">
        <f t="shared" si="7"/>
        <v>84</v>
      </c>
      <c r="H83" s="7">
        <f t="shared" si="8"/>
        <v>56</v>
      </c>
      <c r="I83" s="8">
        <f t="shared" si="9"/>
        <v>280</v>
      </c>
      <c r="J83" s="8">
        <f t="shared" si="10"/>
        <v>67480</v>
      </c>
      <c r="K83" s="8">
        <f t="shared" si="11"/>
        <v>7000</v>
      </c>
      <c r="M83" s="1">
        <v>76</v>
      </c>
      <c r="N83" s="30">
        <v>12</v>
      </c>
      <c r="O83" s="5" t="s">
        <v>400</v>
      </c>
      <c r="P83" s="18">
        <f>+I401</f>
        <v>56832</v>
      </c>
    </row>
    <row r="84" spans="1:16">
      <c r="A84" s="5" t="s">
        <v>32</v>
      </c>
      <c r="B84" s="15" t="s">
        <v>35</v>
      </c>
      <c r="C84" s="5" t="s">
        <v>3</v>
      </c>
      <c r="D84" s="6">
        <v>17</v>
      </c>
      <c r="E84" s="7">
        <v>2842</v>
      </c>
      <c r="F84" s="7">
        <f t="shared" si="6"/>
        <v>2859</v>
      </c>
      <c r="G84" s="7">
        <f t="shared" si="7"/>
        <v>1715.3999999999999</v>
      </c>
      <c r="H84" s="7">
        <f t="shared" si="8"/>
        <v>1143.6000000000001</v>
      </c>
      <c r="I84" s="8">
        <f t="shared" si="9"/>
        <v>5718</v>
      </c>
      <c r="J84" s="8">
        <f t="shared" si="10"/>
        <v>1378038</v>
      </c>
      <c r="K84" s="8">
        <f t="shared" si="11"/>
        <v>142950</v>
      </c>
      <c r="M84" s="1">
        <v>77</v>
      </c>
      <c r="N84" s="30">
        <v>13</v>
      </c>
      <c r="O84" s="5" t="s">
        <v>401</v>
      </c>
      <c r="P84" s="18">
        <f>+I443</f>
        <v>101048</v>
      </c>
    </row>
    <row r="85" spans="1:16">
      <c r="A85" s="5" t="s">
        <v>32</v>
      </c>
      <c r="B85" s="15" t="s">
        <v>35</v>
      </c>
      <c r="C85" s="5" t="s">
        <v>36</v>
      </c>
      <c r="D85" s="6">
        <v>0</v>
      </c>
      <c r="E85" s="7">
        <v>1</v>
      </c>
      <c r="F85" s="7">
        <f t="shared" si="6"/>
        <v>1</v>
      </c>
      <c r="G85" s="7">
        <f t="shared" si="7"/>
        <v>0.6</v>
      </c>
      <c r="H85" s="7">
        <f t="shared" si="8"/>
        <v>0.4</v>
      </c>
      <c r="I85" s="8">
        <f t="shared" si="9"/>
        <v>2</v>
      </c>
      <c r="J85" s="8">
        <f t="shared" si="10"/>
        <v>482</v>
      </c>
      <c r="K85" s="8">
        <f t="shared" si="11"/>
        <v>50</v>
      </c>
      <c r="M85" s="1">
        <v>78</v>
      </c>
      <c r="N85" s="30">
        <v>14</v>
      </c>
      <c r="O85" s="5" t="s">
        <v>402</v>
      </c>
      <c r="P85" s="18">
        <f>+I493</f>
        <v>126758</v>
      </c>
    </row>
    <row r="86" spans="1:16">
      <c r="A86" s="5" t="s">
        <v>32</v>
      </c>
      <c r="B86" s="15" t="s">
        <v>37</v>
      </c>
      <c r="C86" s="5" t="s">
        <v>10</v>
      </c>
      <c r="D86" s="6">
        <v>83</v>
      </c>
      <c r="E86" s="7">
        <v>200</v>
      </c>
      <c r="F86" s="7">
        <f t="shared" si="6"/>
        <v>283</v>
      </c>
      <c r="G86" s="7">
        <f t="shared" si="7"/>
        <v>169.79999999999998</v>
      </c>
      <c r="H86" s="7">
        <f t="shared" si="8"/>
        <v>113.2</v>
      </c>
      <c r="I86" s="8">
        <f t="shared" si="9"/>
        <v>566</v>
      </c>
      <c r="J86" s="8">
        <f t="shared" si="10"/>
        <v>136406</v>
      </c>
      <c r="K86" s="8">
        <f t="shared" si="11"/>
        <v>14150</v>
      </c>
      <c r="M86" s="1">
        <v>79</v>
      </c>
      <c r="N86" s="30">
        <v>15</v>
      </c>
      <c r="O86" s="5" t="s">
        <v>403</v>
      </c>
      <c r="P86" s="18">
        <f>+I522</f>
        <v>46524</v>
      </c>
    </row>
    <row r="87" spans="1:16">
      <c r="A87" s="5" t="s">
        <v>32</v>
      </c>
      <c r="B87" s="15" t="s">
        <v>37</v>
      </c>
      <c r="C87" s="5" t="s">
        <v>372</v>
      </c>
      <c r="D87" s="6">
        <v>116</v>
      </c>
      <c r="E87" s="7">
        <v>0</v>
      </c>
      <c r="F87" s="7">
        <f t="shared" si="6"/>
        <v>116</v>
      </c>
      <c r="G87" s="7">
        <f t="shared" si="7"/>
        <v>69.599999999999994</v>
      </c>
      <c r="H87" s="7">
        <f t="shared" si="8"/>
        <v>46.400000000000006</v>
      </c>
      <c r="I87" s="8">
        <f t="shared" si="9"/>
        <v>232</v>
      </c>
      <c r="J87" s="8">
        <f t="shared" si="10"/>
        <v>55912</v>
      </c>
      <c r="K87" s="8">
        <f t="shared" si="11"/>
        <v>5800</v>
      </c>
      <c r="M87" s="1">
        <v>80</v>
      </c>
      <c r="N87" s="30">
        <v>16</v>
      </c>
      <c r="O87" s="5" t="s">
        <v>404</v>
      </c>
      <c r="P87" s="18">
        <f>+I552</f>
        <v>56478</v>
      </c>
    </row>
    <row r="88" spans="1:16">
      <c r="A88" s="5" t="s">
        <v>32</v>
      </c>
      <c r="B88" s="15" t="s">
        <v>37</v>
      </c>
      <c r="C88" s="5" t="s">
        <v>8</v>
      </c>
      <c r="D88" s="6">
        <v>0</v>
      </c>
      <c r="E88" s="7">
        <v>4</v>
      </c>
      <c r="F88" s="7">
        <f t="shared" si="6"/>
        <v>4</v>
      </c>
      <c r="G88" s="7">
        <f t="shared" si="7"/>
        <v>2.4</v>
      </c>
      <c r="H88" s="7">
        <f t="shared" si="8"/>
        <v>1.6</v>
      </c>
      <c r="I88" s="8">
        <f t="shared" si="9"/>
        <v>8</v>
      </c>
      <c r="J88" s="8">
        <f t="shared" si="10"/>
        <v>1928</v>
      </c>
      <c r="K88" s="8">
        <f t="shared" si="11"/>
        <v>200</v>
      </c>
      <c r="M88" s="1">
        <v>81</v>
      </c>
      <c r="N88" s="30">
        <v>17</v>
      </c>
      <c r="O88" s="5" t="s">
        <v>405</v>
      </c>
      <c r="P88" s="18">
        <f>+I631</f>
        <v>166598</v>
      </c>
    </row>
    <row r="89" spans="1:16">
      <c r="A89" s="5" t="s">
        <v>32</v>
      </c>
      <c r="B89" s="15" t="s">
        <v>37</v>
      </c>
      <c r="C89" s="5" t="s">
        <v>19</v>
      </c>
      <c r="D89" s="6">
        <v>0</v>
      </c>
      <c r="E89" s="7">
        <v>39</v>
      </c>
      <c r="F89" s="7">
        <f t="shared" si="6"/>
        <v>39</v>
      </c>
      <c r="G89" s="7">
        <f t="shared" si="7"/>
        <v>23.4</v>
      </c>
      <c r="H89" s="7">
        <f t="shared" si="8"/>
        <v>15.600000000000001</v>
      </c>
      <c r="I89" s="8">
        <f t="shared" si="9"/>
        <v>78</v>
      </c>
      <c r="J89" s="8">
        <f t="shared" si="10"/>
        <v>18798</v>
      </c>
      <c r="K89" s="8">
        <f t="shared" si="11"/>
        <v>1950</v>
      </c>
      <c r="M89" s="1">
        <v>82</v>
      </c>
      <c r="N89" s="30">
        <v>18</v>
      </c>
      <c r="O89" s="5" t="s">
        <v>406</v>
      </c>
      <c r="P89" s="18">
        <f>+I663</f>
        <v>63676</v>
      </c>
    </row>
    <row r="90" spans="1:16">
      <c r="A90" s="5" t="s">
        <v>32</v>
      </c>
      <c r="B90" s="15" t="s">
        <v>37</v>
      </c>
      <c r="C90" s="5" t="s">
        <v>3</v>
      </c>
      <c r="D90" s="6">
        <f>916+14</f>
        <v>930</v>
      </c>
      <c r="E90" s="7">
        <v>4134</v>
      </c>
      <c r="F90" s="7">
        <f t="shared" si="6"/>
        <v>5064</v>
      </c>
      <c r="G90" s="7">
        <f t="shared" si="7"/>
        <v>3038.4</v>
      </c>
      <c r="H90" s="7">
        <f t="shared" si="8"/>
        <v>2025.6000000000001</v>
      </c>
      <c r="I90" s="8">
        <f t="shared" si="9"/>
        <v>10128</v>
      </c>
      <c r="J90" s="8">
        <f t="shared" si="10"/>
        <v>2440848</v>
      </c>
      <c r="K90" s="8">
        <f t="shared" si="11"/>
        <v>253200</v>
      </c>
      <c r="M90" s="1">
        <v>83</v>
      </c>
      <c r="N90" s="30">
        <v>19</v>
      </c>
      <c r="O90" s="5" t="s">
        <v>407</v>
      </c>
      <c r="P90" s="18">
        <f>+I740</f>
        <v>102912</v>
      </c>
    </row>
    <row r="91" spans="1:16">
      <c r="A91" s="5" t="s">
        <v>32</v>
      </c>
      <c r="B91" s="15" t="s">
        <v>38</v>
      </c>
      <c r="C91" s="5" t="s">
        <v>3</v>
      </c>
      <c r="D91" s="6">
        <v>7</v>
      </c>
      <c r="E91" s="7">
        <v>5793</v>
      </c>
      <c r="F91" s="7">
        <f t="shared" si="6"/>
        <v>5800</v>
      </c>
      <c r="G91" s="7">
        <f t="shared" si="7"/>
        <v>3480</v>
      </c>
      <c r="H91" s="7">
        <f t="shared" si="8"/>
        <v>2320</v>
      </c>
      <c r="I91" s="8">
        <f t="shared" si="9"/>
        <v>11600</v>
      </c>
      <c r="J91" s="8">
        <f t="shared" si="10"/>
        <v>2795600</v>
      </c>
      <c r="K91" s="8">
        <f t="shared" si="11"/>
        <v>290000</v>
      </c>
      <c r="M91" s="1">
        <v>84</v>
      </c>
      <c r="N91" s="30">
        <v>20</v>
      </c>
      <c r="O91" s="5" t="s">
        <v>409</v>
      </c>
      <c r="P91" s="18">
        <f>+I784</f>
        <v>69774</v>
      </c>
    </row>
    <row r="92" spans="1:16">
      <c r="A92" s="5" t="s">
        <v>32</v>
      </c>
      <c r="B92" s="15" t="s">
        <v>39</v>
      </c>
      <c r="C92" s="5" t="s">
        <v>3</v>
      </c>
      <c r="D92" s="6">
        <v>102</v>
      </c>
      <c r="E92" s="7">
        <v>5799</v>
      </c>
      <c r="F92" s="7">
        <f t="shared" si="6"/>
        <v>5901</v>
      </c>
      <c r="G92" s="7">
        <f t="shared" si="7"/>
        <v>3540.6</v>
      </c>
      <c r="H92" s="7">
        <f t="shared" si="8"/>
        <v>2360.4</v>
      </c>
      <c r="I92" s="8">
        <f t="shared" si="9"/>
        <v>11802</v>
      </c>
      <c r="J92" s="8">
        <f t="shared" si="10"/>
        <v>2844282</v>
      </c>
      <c r="K92" s="8">
        <f t="shared" si="11"/>
        <v>295050</v>
      </c>
      <c r="M92" s="1">
        <v>85</v>
      </c>
      <c r="N92" s="30">
        <v>21</v>
      </c>
      <c r="O92" s="5" t="s">
        <v>410</v>
      </c>
      <c r="P92" s="18">
        <f>+I806</f>
        <v>68584</v>
      </c>
    </row>
    <row r="93" spans="1:16" ht="12" thickBot="1">
      <c r="A93" s="5" t="s">
        <v>32</v>
      </c>
      <c r="B93" s="15" t="s">
        <v>40</v>
      </c>
      <c r="C93" s="5" t="s">
        <v>5</v>
      </c>
      <c r="D93" s="6">
        <v>0</v>
      </c>
      <c r="E93" s="7">
        <v>4</v>
      </c>
      <c r="F93" s="7">
        <f t="shared" si="6"/>
        <v>4</v>
      </c>
      <c r="G93" s="7">
        <f t="shared" si="7"/>
        <v>2.4</v>
      </c>
      <c r="H93" s="7">
        <f t="shared" si="8"/>
        <v>1.6</v>
      </c>
      <c r="I93" s="8">
        <f t="shared" si="9"/>
        <v>8</v>
      </c>
      <c r="J93" s="8">
        <f t="shared" si="10"/>
        <v>1928</v>
      </c>
      <c r="K93" s="8">
        <f t="shared" si="11"/>
        <v>200</v>
      </c>
      <c r="M93" s="1">
        <v>86</v>
      </c>
      <c r="N93" s="31">
        <v>22</v>
      </c>
      <c r="O93" s="32" t="s">
        <v>408</v>
      </c>
      <c r="P93" s="33">
        <f>+I822</f>
        <v>40048</v>
      </c>
    </row>
    <row r="94" spans="1:16" ht="12" thickBot="1">
      <c r="A94" s="5" t="s">
        <v>32</v>
      </c>
      <c r="B94" s="15" t="s">
        <v>40</v>
      </c>
      <c r="C94" s="5" t="s">
        <v>3</v>
      </c>
      <c r="D94" s="6">
        <v>130</v>
      </c>
      <c r="E94" s="7">
        <v>2866</v>
      </c>
      <c r="F94" s="7">
        <f t="shared" si="6"/>
        <v>2996</v>
      </c>
      <c r="G94" s="7">
        <f t="shared" si="7"/>
        <v>1797.6</v>
      </c>
      <c r="H94" s="7">
        <f t="shared" si="8"/>
        <v>1198.4000000000001</v>
      </c>
      <c r="I94" s="8">
        <f t="shared" si="9"/>
        <v>5992</v>
      </c>
      <c r="J94" s="8">
        <f t="shared" si="10"/>
        <v>1444072</v>
      </c>
      <c r="K94" s="8">
        <f t="shared" si="11"/>
        <v>149800</v>
      </c>
      <c r="M94" s="1">
        <v>87</v>
      </c>
      <c r="N94" s="79" t="s">
        <v>411</v>
      </c>
      <c r="O94" s="80"/>
      <c r="P94" s="26">
        <f>SUM(P72:P93)</f>
        <v>1770076</v>
      </c>
    </row>
    <row r="95" spans="1:16">
      <c r="A95" s="5" t="s">
        <v>32</v>
      </c>
      <c r="B95" s="15" t="s">
        <v>41</v>
      </c>
      <c r="C95" s="5" t="s">
        <v>3</v>
      </c>
      <c r="D95" s="6">
        <v>71</v>
      </c>
      <c r="E95" s="7">
        <v>5729</v>
      </c>
      <c r="F95" s="7">
        <f t="shared" si="6"/>
        <v>5800</v>
      </c>
      <c r="G95" s="7">
        <f t="shared" si="7"/>
        <v>3480</v>
      </c>
      <c r="H95" s="7">
        <f t="shared" si="8"/>
        <v>2320</v>
      </c>
      <c r="I95" s="8">
        <f t="shared" si="9"/>
        <v>11600</v>
      </c>
      <c r="J95" s="8">
        <f t="shared" si="10"/>
        <v>2795600</v>
      </c>
      <c r="K95" s="8">
        <f t="shared" si="11"/>
        <v>290000</v>
      </c>
      <c r="M95" s="1">
        <v>88</v>
      </c>
    </row>
    <row r="96" spans="1:16">
      <c r="A96" s="5"/>
      <c r="B96" s="15"/>
      <c r="C96" s="5"/>
      <c r="D96" s="6"/>
      <c r="E96" s="7"/>
      <c r="F96" s="7"/>
      <c r="G96" s="17">
        <f>SUM(G78:G95)</f>
        <v>22563</v>
      </c>
      <c r="H96" s="17">
        <f t="shared" ref="H96:K96" si="13">SUM(H78:H95)</f>
        <v>15042</v>
      </c>
      <c r="I96" s="17">
        <f t="shared" si="13"/>
        <v>75210</v>
      </c>
      <c r="J96" s="17">
        <f t="shared" si="13"/>
        <v>18125610</v>
      </c>
      <c r="K96" s="17">
        <f t="shared" si="13"/>
        <v>1880250</v>
      </c>
    </row>
    <row r="97" spans="1:16">
      <c r="A97" s="5" t="s">
        <v>42</v>
      </c>
      <c r="B97" s="15" t="s">
        <v>43</v>
      </c>
      <c r="C97" s="5" t="s">
        <v>3</v>
      </c>
      <c r="D97" s="6">
        <v>35</v>
      </c>
      <c r="E97" s="7">
        <v>2765</v>
      </c>
      <c r="F97" s="7">
        <f t="shared" si="6"/>
        <v>2800</v>
      </c>
      <c r="G97" s="7">
        <f t="shared" si="7"/>
        <v>1680</v>
      </c>
      <c r="H97" s="7">
        <f t="shared" si="8"/>
        <v>1120</v>
      </c>
      <c r="I97" s="8">
        <f t="shared" si="9"/>
        <v>5600</v>
      </c>
      <c r="J97" s="8">
        <f t="shared" si="10"/>
        <v>1349600</v>
      </c>
      <c r="K97" s="8">
        <f t="shared" si="11"/>
        <v>140000</v>
      </c>
      <c r="M97" s="1">
        <v>89</v>
      </c>
    </row>
    <row r="98" spans="1:16">
      <c r="A98" s="5" t="s">
        <v>42</v>
      </c>
      <c r="B98" s="15" t="s">
        <v>42</v>
      </c>
      <c r="C98" s="5" t="s">
        <v>10</v>
      </c>
      <c r="D98" s="6">
        <v>0</v>
      </c>
      <c r="E98" s="7">
        <v>3</v>
      </c>
      <c r="F98" s="7">
        <f t="shared" si="6"/>
        <v>3</v>
      </c>
      <c r="G98" s="7">
        <f t="shared" si="7"/>
        <v>1.7999999999999998</v>
      </c>
      <c r="H98" s="7">
        <f t="shared" si="8"/>
        <v>1.2000000000000002</v>
      </c>
      <c r="I98" s="8">
        <f t="shared" si="9"/>
        <v>6</v>
      </c>
      <c r="J98" s="8">
        <f t="shared" si="10"/>
        <v>1446</v>
      </c>
      <c r="K98" s="8">
        <f t="shared" si="11"/>
        <v>150</v>
      </c>
      <c r="M98" s="1">
        <v>90</v>
      </c>
    </row>
    <row r="99" spans="1:16">
      <c r="A99" s="5" t="s">
        <v>42</v>
      </c>
      <c r="B99" s="15" t="s">
        <v>42</v>
      </c>
      <c r="C99" s="5" t="s">
        <v>3</v>
      </c>
      <c r="D99" s="6">
        <v>50</v>
      </c>
      <c r="E99" s="7">
        <v>4509</v>
      </c>
      <c r="F99" s="7">
        <f t="shared" si="6"/>
        <v>4559</v>
      </c>
      <c r="G99" s="7">
        <f t="shared" si="7"/>
        <v>2735.4</v>
      </c>
      <c r="H99" s="7">
        <f t="shared" si="8"/>
        <v>1823.6000000000001</v>
      </c>
      <c r="I99" s="8">
        <f t="shared" si="9"/>
        <v>9118</v>
      </c>
      <c r="J99" s="8">
        <f t="shared" si="10"/>
        <v>2197438</v>
      </c>
      <c r="K99" s="8">
        <f t="shared" si="11"/>
        <v>227950</v>
      </c>
      <c r="M99" s="1">
        <v>91</v>
      </c>
    </row>
    <row r="100" spans="1:16" ht="15">
      <c r="A100" s="5" t="s">
        <v>42</v>
      </c>
      <c r="B100" s="15" t="s">
        <v>42</v>
      </c>
      <c r="C100" s="5" t="s">
        <v>36</v>
      </c>
      <c r="D100" s="6">
        <v>0</v>
      </c>
      <c r="E100" s="7">
        <v>4</v>
      </c>
      <c r="F100" s="7">
        <f t="shared" si="6"/>
        <v>4</v>
      </c>
      <c r="G100" s="7">
        <f t="shared" si="7"/>
        <v>2.4</v>
      </c>
      <c r="H100" s="7">
        <f t="shared" si="8"/>
        <v>1.6</v>
      </c>
      <c r="I100" s="8">
        <f t="shared" si="9"/>
        <v>8</v>
      </c>
      <c r="J100" s="8">
        <f t="shared" si="10"/>
        <v>1928</v>
      </c>
      <c r="K100" s="8">
        <f t="shared" si="11"/>
        <v>200</v>
      </c>
      <c r="M100" s="1">
        <v>92</v>
      </c>
      <c r="N100" s="72"/>
      <c r="O100" s="72"/>
      <c r="P100" s="72"/>
    </row>
    <row r="101" spans="1:16" ht="15">
      <c r="A101" s="5" t="s">
        <v>42</v>
      </c>
      <c r="B101" s="15" t="s">
        <v>44</v>
      </c>
      <c r="C101" s="5" t="s">
        <v>3</v>
      </c>
      <c r="D101" s="6">
        <v>0</v>
      </c>
      <c r="E101" s="7">
        <v>268</v>
      </c>
      <c r="F101" s="7">
        <f t="shared" si="6"/>
        <v>268</v>
      </c>
      <c r="G101" s="7">
        <f t="shared" si="7"/>
        <v>160.79999999999998</v>
      </c>
      <c r="H101" s="7">
        <f t="shared" si="8"/>
        <v>107.2</v>
      </c>
      <c r="I101" s="8">
        <f t="shared" si="9"/>
        <v>536</v>
      </c>
      <c r="J101" s="8">
        <f t="shared" si="10"/>
        <v>129176</v>
      </c>
      <c r="K101" s="8">
        <f t="shared" si="11"/>
        <v>13400</v>
      </c>
      <c r="M101" s="1">
        <v>93</v>
      </c>
      <c r="N101" s="72"/>
      <c r="O101" s="72"/>
      <c r="P101" s="72"/>
    </row>
    <row r="102" spans="1:16" ht="15">
      <c r="A102" s="5" t="s">
        <v>42</v>
      </c>
      <c r="B102" s="15" t="s">
        <v>44</v>
      </c>
      <c r="C102" s="5" t="s">
        <v>3</v>
      </c>
      <c r="D102" s="6">
        <v>0</v>
      </c>
      <c r="E102" s="7">
        <v>40</v>
      </c>
      <c r="F102" s="7">
        <f t="shared" si="6"/>
        <v>40</v>
      </c>
      <c r="G102" s="7">
        <f t="shared" si="7"/>
        <v>24</v>
      </c>
      <c r="H102" s="7">
        <f t="shared" si="8"/>
        <v>16</v>
      </c>
      <c r="I102" s="8">
        <f t="shared" si="9"/>
        <v>80</v>
      </c>
      <c r="J102" s="8">
        <f t="shared" si="10"/>
        <v>19280</v>
      </c>
      <c r="K102" s="8">
        <f t="shared" si="11"/>
        <v>2000</v>
      </c>
      <c r="M102" s="1">
        <v>94</v>
      </c>
      <c r="N102" s="72" t="s">
        <v>423</v>
      </c>
      <c r="O102" s="72"/>
      <c r="P102" s="72"/>
    </row>
    <row r="103" spans="1:16" ht="15">
      <c r="A103" s="5" t="s">
        <v>42</v>
      </c>
      <c r="B103" s="15" t="s">
        <v>44</v>
      </c>
      <c r="C103" s="5" t="s">
        <v>3</v>
      </c>
      <c r="D103" s="6">
        <v>246</v>
      </c>
      <c r="E103" s="7">
        <v>5753</v>
      </c>
      <c r="F103" s="7">
        <f t="shared" si="6"/>
        <v>5999</v>
      </c>
      <c r="G103" s="7">
        <f t="shared" si="7"/>
        <v>3599.4</v>
      </c>
      <c r="H103" s="7">
        <f t="shared" si="8"/>
        <v>2399.6</v>
      </c>
      <c r="I103" s="8">
        <f t="shared" si="9"/>
        <v>11998</v>
      </c>
      <c r="J103" s="8">
        <f t="shared" si="10"/>
        <v>2891518</v>
      </c>
      <c r="K103" s="8">
        <f t="shared" si="11"/>
        <v>299950</v>
      </c>
      <c r="M103" s="1">
        <v>95</v>
      </c>
      <c r="N103" s="72" t="s">
        <v>418</v>
      </c>
      <c r="O103" s="72"/>
      <c r="P103" s="72"/>
    </row>
    <row r="104" spans="1:16" ht="15">
      <c r="A104" s="5" t="s">
        <v>42</v>
      </c>
      <c r="B104" s="15" t="s">
        <v>44</v>
      </c>
      <c r="C104" s="5" t="s">
        <v>36</v>
      </c>
      <c r="D104" s="6">
        <v>0</v>
      </c>
      <c r="E104" s="7">
        <v>70</v>
      </c>
      <c r="F104" s="7">
        <f t="shared" si="6"/>
        <v>70</v>
      </c>
      <c r="G104" s="7">
        <f t="shared" si="7"/>
        <v>42</v>
      </c>
      <c r="H104" s="7">
        <f t="shared" si="8"/>
        <v>28</v>
      </c>
      <c r="I104" s="8">
        <f t="shared" si="9"/>
        <v>140</v>
      </c>
      <c r="J104" s="8">
        <f t="shared" si="10"/>
        <v>33740</v>
      </c>
      <c r="K104" s="8">
        <f t="shared" si="11"/>
        <v>3500</v>
      </c>
      <c r="M104" s="1">
        <v>96</v>
      </c>
      <c r="N104" s="72" t="s">
        <v>413</v>
      </c>
      <c r="O104" s="72"/>
      <c r="P104" s="72"/>
    </row>
    <row r="105" spans="1:16" ht="15">
      <c r="A105" s="5" t="s">
        <v>42</v>
      </c>
      <c r="B105" s="15" t="s">
        <v>45</v>
      </c>
      <c r="C105" s="5" t="s">
        <v>5</v>
      </c>
      <c r="D105" s="6">
        <v>0</v>
      </c>
      <c r="E105" s="7">
        <v>58</v>
      </c>
      <c r="F105" s="7">
        <f t="shared" si="6"/>
        <v>58</v>
      </c>
      <c r="G105" s="7">
        <f t="shared" si="7"/>
        <v>34.799999999999997</v>
      </c>
      <c r="H105" s="7">
        <f t="shared" si="8"/>
        <v>23.200000000000003</v>
      </c>
      <c r="I105" s="8">
        <f t="shared" si="9"/>
        <v>116</v>
      </c>
      <c r="J105" s="8">
        <f t="shared" si="10"/>
        <v>27956</v>
      </c>
      <c r="K105" s="8">
        <f t="shared" si="11"/>
        <v>2900</v>
      </c>
      <c r="M105" s="1">
        <v>97</v>
      </c>
      <c r="N105" s="72" t="s">
        <v>422</v>
      </c>
      <c r="O105" s="72"/>
      <c r="P105" s="72"/>
    </row>
    <row r="106" spans="1:16" ht="15.75" thickBot="1">
      <c r="A106" s="5" t="s">
        <v>42</v>
      </c>
      <c r="B106" s="15" t="s">
        <v>45</v>
      </c>
      <c r="C106" s="5" t="s">
        <v>3</v>
      </c>
      <c r="D106" s="6">
        <v>49</v>
      </c>
      <c r="E106" s="7">
        <v>1656</v>
      </c>
      <c r="F106" s="7">
        <f t="shared" si="6"/>
        <v>1705</v>
      </c>
      <c r="G106" s="7">
        <f t="shared" si="7"/>
        <v>1023</v>
      </c>
      <c r="H106" s="7">
        <f t="shared" si="8"/>
        <v>682</v>
      </c>
      <c r="I106" s="8">
        <f t="shared" si="9"/>
        <v>3410</v>
      </c>
      <c r="J106" s="8">
        <f t="shared" si="10"/>
        <v>821810</v>
      </c>
      <c r="K106" s="8">
        <f t="shared" si="11"/>
        <v>85250</v>
      </c>
      <c r="M106" s="1">
        <v>98</v>
      </c>
      <c r="N106" s="76" t="s">
        <v>424</v>
      </c>
      <c r="O106" s="76"/>
      <c r="P106" s="76"/>
    </row>
    <row r="107" spans="1:16" ht="26.25" thickBot="1">
      <c r="A107" s="5" t="s">
        <v>42</v>
      </c>
      <c r="B107" s="15" t="s">
        <v>46</v>
      </c>
      <c r="C107" s="5" t="s">
        <v>3</v>
      </c>
      <c r="D107" s="6">
        <f>8+102</f>
        <v>110</v>
      </c>
      <c r="E107" s="7">
        <v>1650</v>
      </c>
      <c r="F107" s="7">
        <f t="shared" si="6"/>
        <v>1760</v>
      </c>
      <c r="G107" s="7">
        <f t="shared" si="7"/>
        <v>1056</v>
      </c>
      <c r="H107" s="7">
        <f t="shared" si="8"/>
        <v>704</v>
      </c>
      <c r="I107" s="8">
        <f t="shared" si="9"/>
        <v>3520</v>
      </c>
      <c r="J107" s="8">
        <f t="shared" si="10"/>
        <v>848320</v>
      </c>
      <c r="K107" s="8">
        <f t="shared" si="11"/>
        <v>88000</v>
      </c>
      <c r="M107" s="1">
        <v>99</v>
      </c>
      <c r="N107" s="34" t="s">
        <v>399</v>
      </c>
      <c r="O107" s="35" t="s">
        <v>384</v>
      </c>
      <c r="P107" s="35" t="s">
        <v>412</v>
      </c>
    </row>
    <row r="108" spans="1:16" ht="12.75">
      <c r="A108" s="5" t="s">
        <v>42</v>
      </c>
      <c r="B108" s="15" t="s">
        <v>47</v>
      </c>
      <c r="C108" s="5" t="s">
        <v>5</v>
      </c>
      <c r="D108" s="6">
        <v>0</v>
      </c>
      <c r="E108" s="7">
        <v>1</v>
      </c>
      <c r="F108" s="7">
        <f t="shared" si="6"/>
        <v>1</v>
      </c>
      <c r="G108" s="7">
        <f t="shared" si="7"/>
        <v>0.6</v>
      </c>
      <c r="H108" s="7">
        <f t="shared" si="8"/>
        <v>0.4</v>
      </c>
      <c r="I108" s="8">
        <f t="shared" si="9"/>
        <v>2</v>
      </c>
      <c r="J108" s="8">
        <f t="shared" si="10"/>
        <v>482</v>
      </c>
      <c r="K108" s="8">
        <f t="shared" si="11"/>
        <v>50</v>
      </c>
      <c r="M108" s="1">
        <v>100</v>
      </c>
      <c r="N108" s="43">
        <v>1</v>
      </c>
      <c r="O108" s="44" t="s">
        <v>386</v>
      </c>
      <c r="P108" s="45">
        <v>166718</v>
      </c>
    </row>
    <row r="109" spans="1:16" ht="12.75">
      <c r="A109" s="5" t="s">
        <v>42</v>
      </c>
      <c r="B109" s="15" t="s">
        <v>47</v>
      </c>
      <c r="C109" s="5" t="s">
        <v>3</v>
      </c>
      <c r="D109" s="6">
        <v>285</v>
      </c>
      <c r="E109" s="7">
        <v>3811</v>
      </c>
      <c r="F109" s="7">
        <f t="shared" si="6"/>
        <v>4096</v>
      </c>
      <c r="G109" s="7">
        <f t="shared" si="7"/>
        <v>2457.6</v>
      </c>
      <c r="H109" s="7">
        <f t="shared" si="8"/>
        <v>1638.4</v>
      </c>
      <c r="I109" s="8">
        <f t="shared" si="9"/>
        <v>8192</v>
      </c>
      <c r="J109" s="8">
        <f t="shared" si="10"/>
        <v>1974272</v>
      </c>
      <c r="K109" s="8">
        <f t="shared" si="11"/>
        <v>204800</v>
      </c>
      <c r="M109" s="1">
        <v>101</v>
      </c>
      <c r="N109" s="46">
        <v>2</v>
      </c>
      <c r="O109" s="47" t="s">
        <v>405</v>
      </c>
      <c r="P109" s="48">
        <v>166598</v>
      </c>
    </row>
    <row r="110" spans="1:16" ht="25.5">
      <c r="A110" s="5" t="s">
        <v>42</v>
      </c>
      <c r="B110" s="15" t="s">
        <v>47</v>
      </c>
      <c r="C110" s="5" t="s">
        <v>36</v>
      </c>
      <c r="D110" s="6">
        <v>0</v>
      </c>
      <c r="E110" s="7">
        <v>1</v>
      </c>
      <c r="F110" s="7">
        <f t="shared" si="6"/>
        <v>1</v>
      </c>
      <c r="G110" s="7">
        <f t="shared" si="7"/>
        <v>0.6</v>
      </c>
      <c r="H110" s="7">
        <f t="shared" si="8"/>
        <v>0.4</v>
      </c>
      <c r="I110" s="8">
        <f t="shared" si="9"/>
        <v>2</v>
      </c>
      <c r="J110" s="8">
        <f t="shared" si="10"/>
        <v>482</v>
      </c>
      <c r="K110" s="8">
        <f t="shared" si="11"/>
        <v>50</v>
      </c>
      <c r="M110" s="1">
        <v>102</v>
      </c>
      <c r="N110" s="46">
        <v>3</v>
      </c>
      <c r="O110" s="47" t="s">
        <v>395</v>
      </c>
      <c r="P110" s="48">
        <v>138048</v>
      </c>
    </row>
    <row r="111" spans="1:16" ht="12.75">
      <c r="A111" s="5" t="s">
        <v>42</v>
      </c>
      <c r="B111" s="15" t="s">
        <v>48</v>
      </c>
      <c r="C111" s="5" t="s">
        <v>5</v>
      </c>
      <c r="D111" s="6">
        <v>0</v>
      </c>
      <c r="E111" s="7">
        <v>6</v>
      </c>
      <c r="F111" s="7">
        <f t="shared" si="6"/>
        <v>6</v>
      </c>
      <c r="G111" s="7">
        <f t="shared" si="7"/>
        <v>3.5999999999999996</v>
      </c>
      <c r="H111" s="7">
        <f t="shared" si="8"/>
        <v>2.4000000000000004</v>
      </c>
      <c r="I111" s="8">
        <f t="shared" si="9"/>
        <v>12</v>
      </c>
      <c r="J111" s="8">
        <f t="shared" si="10"/>
        <v>2892</v>
      </c>
      <c r="K111" s="8">
        <f t="shared" si="11"/>
        <v>300</v>
      </c>
      <c r="M111" s="1">
        <v>103</v>
      </c>
      <c r="N111" s="46">
        <v>4</v>
      </c>
      <c r="O111" s="47" t="s">
        <v>402</v>
      </c>
      <c r="P111" s="48">
        <v>126758</v>
      </c>
    </row>
    <row r="112" spans="1:16" ht="12.75">
      <c r="A112" s="5" t="s">
        <v>42</v>
      </c>
      <c r="B112" s="15" t="s">
        <v>48</v>
      </c>
      <c r="C112" s="5" t="s">
        <v>3</v>
      </c>
      <c r="D112" s="6">
        <v>0</v>
      </c>
      <c r="E112" s="7">
        <v>184</v>
      </c>
      <c r="F112" s="7">
        <f t="shared" si="6"/>
        <v>184</v>
      </c>
      <c r="G112" s="7">
        <f t="shared" si="7"/>
        <v>110.39999999999999</v>
      </c>
      <c r="H112" s="7">
        <f t="shared" si="8"/>
        <v>73.600000000000009</v>
      </c>
      <c r="I112" s="8">
        <f t="shared" si="9"/>
        <v>368</v>
      </c>
      <c r="J112" s="8">
        <f t="shared" si="10"/>
        <v>88688</v>
      </c>
      <c r="K112" s="8">
        <f t="shared" si="11"/>
        <v>9200</v>
      </c>
      <c r="M112" s="1">
        <v>104</v>
      </c>
      <c r="N112" s="46">
        <v>5</v>
      </c>
      <c r="O112" s="47" t="s">
        <v>390</v>
      </c>
      <c r="P112" s="48">
        <v>123294</v>
      </c>
    </row>
    <row r="113" spans="1:16" ht="12.75">
      <c r="A113" s="5" t="s">
        <v>42</v>
      </c>
      <c r="B113" s="15" t="s">
        <v>48</v>
      </c>
      <c r="C113" s="5" t="s">
        <v>10</v>
      </c>
      <c r="D113" s="6">
        <v>151</v>
      </c>
      <c r="E113" s="7">
        <v>29</v>
      </c>
      <c r="F113" s="7">
        <f t="shared" si="6"/>
        <v>180</v>
      </c>
      <c r="G113" s="7">
        <f t="shared" si="7"/>
        <v>108</v>
      </c>
      <c r="H113" s="7">
        <f t="shared" si="8"/>
        <v>72</v>
      </c>
      <c r="I113" s="8">
        <f t="shared" si="9"/>
        <v>360</v>
      </c>
      <c r="J113" s="8">
        <f t="shared" si="10"/>
        <v>86760</v>
      </c>
      <c r="K113" s="8">
        <f t="shared" si="11"/>
        <v>9000</v>
      </c>
      <c r="M113" s="1">
        <v>105</v>
      </c>
      <c r="N113" s="46">
        <v>6</v>
      </c>
      <c r="O113" s="47" t="s">
        <v>407</v>
      </c>
      <c r="P113" s="48">
        <v>102912</v>
      </c>
    </row>
    <row r="114" spans="1:16" ht="25.5">
      <c r="A114" s="5" t="s">
        <v>42</v>
      </c>
      <c r="B114" s="15" t="s">
        <v>48</v>
      </c>
      <c r="C114" s="5" t="s">
        <v>49</v>
      </c>
      <c r="D114" s="6">
        <v>0</v>
      </c>
      <c r="E114" s="7">
        <v>12</v>
      </c>
      <c r="F114" s="7">
        <f t="shared" si="6"/>
        <v>12</v>
      </c>
      <c r="G114" s="7">
        <f t="shared" si="7"/>
        <v>7.1999999999999993</v>
      </c>
      <c r="H114" s="7">
        <f t="shared" si="8"/>
        <v>4.8000000000000007</v>
      </c>
      <c r="I114" s="8">
        <f t="shared" si="9"/>
        <v>24</v>
      </c>
      <c r="J114" s="8">
        <f t="shared" si="10"/>
        <v>5784</v>
      </c>
      <c r="K114" s="8">
        <f t="shared" si="11"/>
        <v>600</v>
      </c>
      <c r="M114" s="1">
        <v>106</v>
      </c>
      <c r="N114" s="46">
        <v>7</v>
      </c>
      <c r="O114" s="47" t="s">
        <v>401</v>
      </c>
      <c r="P114" s="48">
        <v>101048</v>
      </c>
    </row>
    <row r="115" spans="1:16" ht="12.75">
      <c r="A115" s="5" t="s">
        <v>42</v>
      </c>
      <c r="B115" s="15" t="s">
        <v>48</v>
      </c>
      <c r="C115" s="5" t="s">
        <v>19</v>
      </c>
      <c r="D115" s="6">
        <v>0</v>
      </c>
      <c r="E115" s="7">
        <v>14</v>
      </c>
      <c r="F115" s="7">
        <f t="shared" si="6"/>
        <v>14</v>
      </c>
      <c r="G115" s="7">
        <f t="shared" si="7"/>
        <v>8.4</v>
      </c>
      <c r="H115" s="7">
        <f t="shared" si="8"/>
        <v>5.6000000000000005</v>
      </c>
      <c r="I115" s="8">
        <f t="shared" si="9"/>
        <v>28</v>
      </c>
      <c r="J115" s="8">
        <f t="shared" si="10"/>
        <v>6748</v>
      </c>
      <c r="K115" s="8">
        <f t="shared" si="11"/>
        <v>700</v>
      </c>
      <c r="M115" s="1">
        <v>107</v>
      </c>
      <c r="N115" s="46">
        <v>8</v>
      </c>
      <c r="O115" s="47" t="s">
        <v>398</v>
      </c>
      <c r="P115" s="48">
        <v>81952</v>
      </c>
    </row>
    <row r="116" spans="1:16" ht="12.75">
      <c r="A116" s="5" t="s">
        <v>42</v>
      </c>
      <c r="B116" s="15" t="s">
        <v>48</v>
      </c>
      <c r="C116" s="5" t="s">
        <v>3</v>
      </c>
      <c r="D116" s="6">
        <v>0</v>
      </c>
      <c r="E116" s="7">
        <v>7899</v>
      </c>
      <c r="F116" s="7">
        <f t="shared" si="6"/>
        <v>7899</v>
      </c>
      <c r="G116" s="7">
        <f t="shared" si="7"/>
        <v>4739.3999999999996</v>
      </c>
      <c r="H116" s="7">
        <f t="shared" si="8"/>
        <v>3159.6000000000004</v>
      </c>
      <c r="I116" s="8">
        <f t="shared" si="9"/>
        <v>15798</v>
      </c>
      <c r="J116" s="8">
        <f t="shared" si="10"/>
        <v>3807318</v>
      </c>
      <c r="K116" s="8">
        <f t="shared" si="11"/>
        <v>394950</v>
      </c>
      <c r="M116" s="1">
        <v>108</v>
      </c>
      <c r="N116" s="46">
        <v>9</v>
      </c>
      <c r="O116" s="47" t="s">
        <v>391</v>
      </c>
      <c r="P116" s="48">
        <v>76594</v>
      </c>
    </row>
    <row r="117" spans="1:16" ht="12.75">
      <c r="A117" s="5" t="s">
        <v>42</v>
      </c>
      <c r="B117" s="15" t="s">
        <v>50</v>
      </c>
      <c r="C117" s="5" t="s">
        <v>2</v>
      </c>
      <c r="D117" s="6">
        <v>0</v>
      </c>
      <c r="E117" s="7">
        <v>1</v>
      </c>
      <c r="F117" s="7">
        <f t="shared" si="6"/>
        <v>1</v>
      </c>
      <c r="G117" s="7">
        <f t="shared" si="7"/>
        <v>0.6</v>
      </c>
      <c r="H117" s="7">
        <f t="shared" si="8"/>
        <v>0.4</v>
      </c>
      <c r="I117" s="8">
        <f t="shared" si="9"/>
        <v>2</v>
      </c>
      <c r="J117" s="8">
        <f t="shared" si="10"/>
        <v>482</v>
      </c>
      <c r="K117" s="8">
        <f t="shared" si="11"/>
        <v>50</v>
      </c>
      <c r="M117" s="1">
        <v>109</v>
      </c>
      <c r="N117" s="46">
        <v>10</v>
      </c>
      <c r="O117" s="47" t="s">
        <v>387</v>
      </c>
      <c r="P117" s="48">
        <v>75210</v>
      </c>
    </row>
    <row r="118" spans="1:16" ht="12.75">
      <c r="A118" s="5" t="s">
        <v>42</v>
      </c>
      <c r="B118" s="15" t="s">
        <v>50</v>
      </c>
      <c r="C118" s="5" t="s">
        <v>10</v>
      </c>
      <c r="D118" s="6">
        <v>0</v>
      </c>
      <c r="E118" s="7">
        <v>33</v>
      </c>
      <c r="F118" s="7">
        <f t="shared" si="6"/>
        <v>33</v>
      </c>
      <c r="G118" s="7">
        <f t="shared" si="7"/>
        <v>19.8</v>
      </c>
      <c r="H118" s="7">
        <f t="shared" si="8"/>
        <v>13.200000000000001</v>
      </c>
      <c r="I118" s="8">
        <f t="shared" si="9"/>
        <v>66</v>
      </c>
      <c r="J118" s="8">
        <f t="shared" si="10"/>
        <v>15906</v>
      </c>
      <c r="K118" s="8">
        <f t="shared" si="11"/>
        <v>1650</v>
      </c>
      <c r="M118" s="1">
        <v>110</v>
      </c>
      <c r="N118" s="46">
        <v>11</v>
      </c>
      <c r="O118" s="47" t="s">
        <v>409</v>
      </c>
      <c r="P118" s="48">
        <v>69774</v>
      </c>
    </row>
    <row r="119" spans="1:16" ht="12.75">
      <c r="A119" s="5" t="s">
        <v>42</v>
      </c>
      <c r="B119" s="15" t="s">
        <v>50</v>
      </c>
      <c r="C119" s="5" t="s">
        <v>3</v>
      </c>
      <c r="D119" s="6">
        <v>0</v>
      </c>
      <c r="E119" s="7">
        <v>613</v>
      </c>
      <c r="F119" s="7">
        <f t="shared" si="6"/>
        <v>613</v>
      </c>
      <c r="G119" s="7">
        <f t="shared" si="7"/>
        <v>367.8</v>
      </c>
      <c r="H119" s="7">
        <f t="shared" si="8"/>
        <v>245.20000000000002</v>
      </c>
      <c r="I119" s="8">
        <f t="shared" si="9"/>
        <v>1226</v>
      </c>
      <c r="J119" s="8">
        <f t="shared" si="10"/>
        <v>295466</v>
      </c>
      <c r="K119" s="8">
        <f t="shared" si="11"/>
        <v>30650</v>
      </c>
      <c r="M119" s="1">
        <v>111</v>
      </c>
      <c r="N119" s="46">
        <v>12</v>
      </c>
      <c r="O119" s="47" t="s">
        <v>410</v>
      </c>
      <c r="P119" s="48">
        <v>68584</v>
      </c>
    </row>
    <row r="120" spans="1:16" ht="12" customHeight="1">
      <c r="A120" s="5" t="s">
        <v>42</v>
      </c>
      <c r="B120" s="15" t="s">
        <v>51</v>
      </c>
      <c r="C120" s="5" t="s">
        <v>10</v>
      </c>
      <c r="D120" s="6">
        <v>0</v>
      </c>
      <c r="E120" s="7">
        <v>12</v>
      </c>
      <c r="F120" s="7">
        <f t="shared" si="6"/>
        <v>12</v>
      </c>
      <c r="G120" s="7">
        <f t="shared" si="7"/>
        <v>7.1999999999999993</v>
      </c>
      <c r="H120" s="7">
        <f t="shared" si="8"/>
        <v>4.8000000000000007</v>
      </c>
      <c r="I120" s="8">
        <f t="shared" si="9"/>
        <v>24</v>
      </c>
      <c r="J120" s="8">
        <f t="shared" si="10"/>
        <v>5784</v>
      </c>
      <c r="K120" s="8">
        <f t="shared" si="11"/>
        <v>600</v>
      </c>
      <c r="M120" s="1">
        <v>112</v>
      </c>
      <c r="N120" s="46">
        <v>13</v>
      </c>
      <c r="O120" s="47" t="s">
        <v>406</v>
      </c>
      <c r="P120" s="48">
        <v>63676</v>
      </c>
    </row>
    <row r="121" spans="1:16" ht="11.25" customHeight="1">
      <c r="A121" s="5" t="s">
        <v>42</v>
      </c>
      <c r="B121" s="15" t="s">
        <v>51</v>
      </c>
      <c r="C121" s="5" t="s">
        <v>3</v>
      </c>
      <c r="D121" s="6">
        <v>41</v>
      </c>
      <c r="E121" s="7">
        <v>2642</v>
      </c>
      <c r="F121" s="7">
        <f t="shared" si="6"/>
        <v>2683</v>
      </c>
      <c r="G121" s="7">
        <f t="shared" si="7"/>
        <v>1609.8</v>
      </c>
      <c r="H121" s="7">
        <f t="shared" si="8"/>
        <v>1073.2</v>
      </c>
      <c r="I121" s="8">
        <f t="shared" si="9"/>
        <v>5366</v>
      </c>
      <c r="J121" s="8">
        <f t="shared" si="10"/>
        <v>1293206</v>
      </c>
      <c r="K121" s="8">
        <f t="shared" si="11"/>
        <v>134150</v>
      </c>
      <c r="M121" s="1">
        <v>113</v>
      </c>
      <c r="N121" s="46">
        <v>14</v>
      </c>
      <c r="O121" s="47" t="s">
        <v>400</v>
      </c>
      <c r="P121" s="48">
        <v>56832</v>
      </c>
    </row>
    <row r="122" spans="1:16" ht="14.25" customHeight="1">
      <c r="A122" s="5" t="s">
        <v>42</v>
      </c>
      <c r="B122" s="15" t="s">
        <v>51</v>
      </c>
      <c r="C122" s="5" t="s">
        <v>3</v>
      </c>
      <c r="D122" s="6">
        <v>0</v>
      </c>
      <c r="E122" s="7">
        <v>5</v>
      </c>
      <c r="F122" s="7">
        <f t="shared" si="6"/>
        <v>5</v>
      </c>
      <c r="G122" s="7">
        <f t="shared" si="7"/>
        <v>3</v>
      </c>
      <c r="H122" s="7">
        <f t="shared" si="8"/>
        <v>2</v>
      </c>
      <c r="I122" s="8">
        <f t="shared" si="9"/>
        <v>10</v>
      </c>
      <c r="J122" s="8">
        <f t="shared" si="10"/>
        <v>2410</v>
      </c>
      <c r="K122" s="8">
        <f t="shared" si="11"/>
        <v>250</v>
      </c>
      <c r="M122" s="1">
        <v>114</v>
      </c>
      <c r="N122" s="46">
        <v>15</v>
      </c>
      <c r="O122" s="47" t="s">
        <v>404</v>
      </c>
      <c r="P122" s="48">
        <v>56478</v>
      </c>
    </row>
    <row r="123" spans="1:16" ht="12.75">
      <c r="A123" s="5" t="s">
        <v>42</v>
      </c>
      <c r="B123" s="15" t="s">
        <v>52</v>
      </c>
      <c r="C123" s="5" t="s">
        <v>10</v>
      </c>
      <c r="D123" s="6">
        <v>127</v>
      </c>
      <c r="E123" s="7">
        <v>92</v>
      </c>
      <c r="F123" s="7">
        <f t="shared" si="6"/>
        <v>219</v>
      </c>
      <c r="G123" s="7">
        <f t="shared" si="7"/>
        <v>131.4</v>
      </c>
      <c r="H123" s="7">
        <f t="shared" si="8"/>
        <v>87.600000000000009</v>
      </c>
      <c r="I123" s="8">
        <f t="shared" si="9"/>
        <v>438</v>
      </c>
      <c r="J123" s="8">
        <f t="shared" si="10"/>
        <v>105558</v>
      </c>
      <c r="K123" s="8">
        <f t="shared" si="11"/>
        <v>10950</v>
      </c>
      <c r="M123" s="1">
        <v>115</v>
      </c>
      <c r="N123" s="46">
        <v>16</v>
      </c>
      <c r="O123" s="47" t="s">
        <v>397</v>
      </c>
      <c r="P123" s="48">
        <v>49020</v>
      </c>
    </row>
    <row r="124" spans="1:16" ht="12.75">
      <c r="A124" s="5" t="s">
        <v>42</v>
      </c>
      <c r="B124" s="15" t="s">
        <v>52</v>
      </c>
      <c r="C124" s="5" t="s">
        <v>19</v>
      </c>
      <c r="D124" s="6">
        <v>0</v>
      </c>
      <c r="E124" s="7">
        <v>45</v>
      </c>
      <c r="F124" s="7">
        <f t="shared" si="6"/>
        <v>45</v>
      </c>
      <c r="G124" s="7">
        <f t="shared" si="7"/>
        <v>27</v>
      </c>
      <c r="H124" s="7">
        <f t="shared" si="8"/>
        <v>18</v>
      </c>
      <c r="I124" s="8">
        <f t="shared" si="9"/>
        <v>90</v>
      </c>
      <c r="J124" s="8">
        <f t="shared" si="10"/>
        <v>21690</v>
      </c>
      <c r="K124" s="8">
        <f t="shared" si="11"/>
        <v>2250</v>
      </c>
      <c r="M124" s="1">
        <v>116</v>
      </c>
      <c r="N124" s="46">
        <v>17</v>
      </c>
      <c r="O124" s="47" t="s">
        <v>393</v>
      </c>
      <c r="P124" s="48">
        <v>47624</v>
      </c>
    </row>
    <row r="125" spans="1:16" ht="12.75">
      <c r="A125" s="5" t="s">
        <v>42</v>
      </c>
      <c r="B125" s="15" t="s">
        <v>52</v>
      </c>
      <c r="C125" s="5" t="s">
        <v>3</v>
      </c>
      <c r="D125" s="6">
        <v>0</v>
      </c>
      <c r="E125" s="7">
        <v>3548</v>
      </c>
      <c r="F125" s="7">
        <f t="shared" si="6"/>
        <v>3548</v>
      </c>
      <c r="G125" s="7">
        <f t="shared" si="7"/>
        <v>2128.7999999999997</v>
      </c>
      <c r="H125" s="7">
        <f t="shared" si="8"/>
        <v>1419.2</v>
      </c>
      <c r="I125" s="8">
        <f t="shared" si="9"/>
        <v>7096</v>
      </c>
      <c r="J125" s="8">
        <f t="shared" si="10"/>
        <v>1710136</v>
      </c>
      <c r="K125" s="8">
        <f t="shared" si="11"/>
        <v>177400</v>
      </c>
      <c r="M125" s="1">
        <v>117</v>
      </c>
      <c r="N125" s="46">
        <v>18</v>
      </c>
      <c r="O125" s="47" t="s">
        <v>403</v>
      </c>
      <c r="P125" s="48">
        <v>46524</v>
      </c>
    </row>
    <row r="126" spans="1:16" ht="12.75">
      <c r="A126" s="5" t="s">
        <v>42</v>
      </c>
      <c r="B126" s="15" t="s">
        <v>52</v>
      </c>
      <c r="C126" s="5" t="s">
        <v>36</v>
      </c>
      <c r="D126" s="6">
        <v>0</v>
      </c>
      <c r="E126" s="7">
        <v>3</v>
      </c>
      <c r="F126" s="7">
        <f t="shared" si="6"/>
        <v>3</v>
      </c>
      <c r="G126" s="7">
        <f t="shared" si="7"/>
        <v>1.7999999999999998</v>
      </c>
      <c r="H126" s="7">
        <f t="shared" si="8"/>
        <v>1.2000000000000002</v>
      </c>
      <c r="I126" s="8">
        <f t="shared" si="9"/>
        <v>6</v>
      </c>
      <c r="J126" s="8">
        <f t="shared" si="10"/>
        <v>1446</v>
      </c>
      <c r="K126" s="8">
        <f t="shared" si="11"/>
        <v>150</v>
      </c>
      <c r="M126" s="1">
        <v>118</v>
      </c>
      <c r="N126" s="46">
        <v>19</v>
      </c>
      <c r="O126" s="47" t="s">
        <v>394</v>
      </c>
      <c r="P126" s="48">
        <v>40814</v>
      </c>
    </row>
    <row r="127" spans="1:16" ht="12.75">
      <c r="A127" s="5" t="s">
        <v>42</v>
      </c>
      <c r="B127" s="15" t="s">
        <v>53</v>
      </c>
      <c r="C127" s="5" t="s">
        <v>5</v>
      </c>
      <c r="D127" s="6">
        <v>0</v>
      </c>
      <c r="E127" s="7">
        <v>1</v>
      </c>
      <c r="F127" s="7">
        <f t="shared" si="6"/>
        <v>1</v>
      </c>
      <c r="G127" s="7">
        <f t="shared" si="7"/>
        <v>0.6</v>
      </c>
      <c r="H127" s="7">
        <f t="shared" si="8"/>
        <v>0.4</v>
      </c>
      <c r="I127" s="8">
        <f t="shared" si="9"/>
        <v>2</v>
      </c>
      <c r="J127" s="8">
        <f t="shared" si="10"/>
        <v>482</v>
      </c>
      <c r="K127" s="8">
        <f t="shared" si="11"/>
        <v>50</v>
      </c>
      <c r="M127" s="1">
        <v>119</v>
      </c>
      <c r="N127" s="46">
        <v>20</v>
      </c>
      <c r="O127" s="47" t="s">
        <v>408</v>
      </c>
      <c r="P127" s="48">
        <v>40048</v>
      </c>
    </row>
    <row r="128" spans="1:16" ht="12.75">
      <c r="A128" s="5" t="s">
        <v>42</v>
      </c>
      <c r="B128" s="15" t="s">
        <v>53</v>
      </c>
      <c r="C128" s="5" t="s">
        <v>3</v>
      </c>
      <c r="D128" s="6">
        <v>0</v>
      </c>
      <c r="E128" s="7">
        <v>172</v>
      </c>
      <c r="F128" s="7">
        <f t="shared" si="6"/>
        <v>172</v>
      </c>
      <c r="G128" s="7">
        <f t="shared" si="7"/>
        <v>103.2</v>
      </c>
      <c r="H128" s="7">
        <f t="shared" si="8"/>
        <v>68.8</v>
      </c>
      <c r="I128" s="8">
        <f t="shared" si="9"/>
        <v>344</v>
      </c>
      <c r="J128" s="8">
        <f t="shared" si="10"/>
        <v>82904</v>
      </c>
      <c r="K128" s="8">
        <f t="shared" si="11"/>
        <v>8600</v>
      </c>
      <c r="M128" s="1">
        <v>120</v>
      </c>
      <c r="N128" s="46">
        <v>21</v>
      </c>
      <c r="O128" s="47" t="s">
        <v>396</v>
      </c>
      <c r="P128" s="48">
        <v>37766</v>
      </c>
    </row>
    <row r="129" spans="1:16" ht="13.5" thickBot="1">
      <c r="A129" s="5" t="s">
        <v>42</v>
      </c>
      <c r="B129" s="15" t="s">
        <v>53</v>
      </c>
      <c r="C129" s="5" t="s">
        <v>10</v>
      </c>
      <c r="D129" s="6">
        <v>0</v>
      </c>
      <c r="E129" s="7">
        <v>102</v>
      </c>
      <c r="F129" s="7">
        <f t="shared" si="6"/>
        <v>102</v>
      </c>
      <c r="G129" s="7">
        <f t="shared" si="7"/>
        <v>61.199999999999996</v>
      </c>
      <c r="H129" s="7">
        <f t="shared" si="8"/>
        <v>40.800000000000004</v>
      </c>
      <c r="I129" s="8">
        <f t="shared" si="9"/>
        <v>204</v>
      </c>
      <c r="J129" s="8">
        <f t="shared" si="10"/>
        <v>49164</v>
      </c>
      <c r="K129" s="8">
        <f t="shared" si="11"/>
        <v>5100</v>
      </c>
      <c r="M129" s="1">
        <v>121</v>
      </c>
      <c r="N129" s="49">
        <v>22</v>
      </c>
      <c r="O129" s="50" t="s">
        <v>392</v>
      </c>
      <c r="P129" s="51">
        <v>33804</v>
      </c>
    </row>
    <row r="130" spans="1:16" ht="13.5" thickBot="1">
      <c r="A130" s="5" t="s">
        <v>42</v>
      </c>
      <c r="B130" s="15" t="s">
        <v>53</v>
      </c>
      <c r="C130" s="5" t="s">
        <v>49</v>
      </c>
      <c r="D130" s="6">
        <v>0</v>
      </c>
      <c r="E130" s="7">
        <v>14</v>
      </c>
      <c r="F130" s="7">
        <f t="shared" si="6"/>
        <v>14</v>
      </c>
      <c r="G130" s="7">
        <f t="shared" si="7"/>
        <v>8.4</v>
      </c>
      <c r="H130" s="7">
        <f t="shared" si="8"/>
        <v>5.6000000000000005</v>
      </c>
      <c r="I130" s="8">
        <f t="shared" si="9"/>
        <v>28</v>
      </c>
      <c r="J130" s="8">
        <f t="shared" si="10"/>
        <v>6748</v>
      </c>
      <c r="K130" s="8">
        <f t="shared" si="11"/>
        <v>700</v>
      </c>
      <c r="M130" s="1">
        <v>122</v>
      </c>
      <c r="N130" s="73" t="s">
        <v>411</v>
      </c>
      <c r="O130" s="74"/>
      <c r="P130" s="37">
        <f>SUM(P108:P129)</f>
        <v>1770076</v>
      </c>
    </row>
    <row r="131" spans="1:16">
      <c r="A131" s="5" t="s">
        <v>42</v>
      </c>
      <c r="B131" s="15" t="s">
        <v>53</v>
      </c>
      <c r="C131" s="5" t="s">
        <v>54</v>
      </c>
      <c r="D131" s="6">
        <v>0</v>
      </c>
      <c r="E131" s="7">
        <v>14</v>
      </c>
      <c r="F131" s="7">
        <f t="shared" si="6"/>
        <v>14</v>
      </c>
      <c r="G131" s="7">
        <f t="shared" si="7"/>
        <v>8.4</v>
      </c>
      <c r="H131" s="7">
        <f t="shared" si="8"/>
        <v>5.6000000000000005</v>
      </c>
      <c r="I131" s="8">
        <f t="shared" si="9"/>
        <v>28</v>
      </c>
      <c r="J131" s="8">
        <f t="shared" si="10"/>
        <v>6748</v>
      </c>
      <c r="K131" s="8">
        <f t="shared" si="11"/>
        <v>700</v>
      </c>
      <c r="M131" s="1">
        <v>123</v>
      </c>
      <c r="N131" s="84"/>
      <c r="O131" s="84"/>
      <c r="P131" s="84"/>
    </row>
    <row r="132" spans="1:16">
      <c r="A132" s="5" t="s">
        <v>42</v>
      </c>
      <c r="B132" s="15" t="s">
        <v>53</v>
      </c>
      <c r="C132" s="5" t="s">
        <v>3</v>
      </c>
      <c r="D132" s="6">
        <v>0</v>
      </c>
      <c r="E132" s="7">
        <v>6728</v>
      </c>
      <c r="F132" s="7">
        <f t="shared" si="6"/>
        <v>6728</v>
      </c>
      <c r="G132" s="7">
        <f t="shared" si="7"/>
        <v>4036.7999999999997</v>
      </c>
      <c r="H132" s="7">
        <f t="shared" si="8"/>
        <v>2691.2000000000003</v>
      </c>
      <c r="I132" s="8">
        <f t="shared" si="9"/>
        <v>13456</v>
      </c>
      <c r="J132" s="8">
        <f t="shared" si="10"/>
        <v>3242896</v>
      </c>
      <c r="K132" s="8">
        <f t="shared" si="11"/>
        <v>336400</v>
      </c>
      <c r="M132" s="1">
        <v>124</v>
      </c>
    </row>
    <row r="133" spans="1:16">
      <c r="A133" s="5" t="s">
        <v>42</v>
      </c>
      <c r="B133" s="15" t="s">
        <v>55</v>
      </c>
      <c r="C133" s="5" t="s">
        <v>10</v>
      </c>
      <c r="D133" s="6">
        <v>52</v>
      </c>
      <c r="E133" s="7">
        <v>3</v>
      </c>
      <c r="F133" s="7">
        <f t="shared" si="6"/>
        <v>55</v>
      </c>
      <c r="G133" s="7">
        <f t="shared" si="7"/>
        <v>33</v>
      </c>
      <c r="H133" s="7">
        <f t="shared" si="8"/>
        <v>22</v>
      </c>
      <c r="I133" s="8">
        <f t="shared" si="9"/>
        <v>110</v>
      </c>
      <c r="J133" s="8">
        <f t="shared" si="10"/>
        <v>26510</v>
      </c>
      <c r="K133" s="8">
        <f t="shared" si="11"/>
        <v>2750</v>
      </c>
      <c r="M133" s="1">
        <v>125</v>
      </c>
    </row>
    <row r="134" spans="1:16">
      <c r="A134" s="5" t="s">
        <v>42</v>
      </c>
      <c r="B134" s="15" t="s">
        <v>55</v>
      </c>
      <c r="C134" s="5" t="s">
        <v>19</v>
      </c>
      <c r="D134" s="6">
        <v>0</v>
      </c>
      <c r="E134" s="7">
        <v>1</v>
      </c>
      <c r="F134" s="7">
        <f t="shared" si="6"/>
        <v>1</v>
      </c>
      <c r="G134" s="7">
        <f t="shared" si="7"/>
        <v>0.6</v>
      </c>
      <c r="H134" s="7">
        <f t="shared" si="8"/>
        <v>0.4</v>
      </c>
      <c r="I134" s="8">
        <f t="shared" si="9"/>
        <v>2</v>
      </c>
      <c r="J134" s="8">
        <f t="shared" si="10"/>
        <v>482</v>
      </c>
      <c r="K134" s="8">
        <f t="shared" si="11"/>
        <v>50</v>
      </c>
      <c r="M134" s="1">
        <v>126</v>
      </c>
    </row>
    <row r="135" spans="1:16">
      <c r="A135" s="5" t="s">
        <v>42</v>
      </c>
      <c r="B135" s="15" t="s">
        <v>55</v>
      </c>
      <c r="C135" s="5" t="s">
        <v>3</v>
      </c>
      <c r="D135" s="6">
        <v>145</v>
      </c>
      <c r="E135" s="7">
        <v>2842</v>
      </c>
      <c r="F135" s="7">
        <f t="shared" si="6"/>
        <v>2987</v>
      </c>
      <c r="G135" s="7">
        <f t="shared" si="7"/>
        <v>1792.2</v>
      </c>
      <c r="H135" s="7">
        <f t="shared" si="8"/>
        <v>1194.8</v>
      </c>
      <c r="I135" s="8">
        <f t="shared" si="9"/>
        <v>5974</v>
      </c>
      <c r="J135" s="8">
        <f t="shared" si="10"/>
        <v>1439734</v>
      </c>
      <c r="K135" s="8">
        <f t="shared" si="11"/>
        <v>149350</v>
      </c>
      <c r="M135" s="1">
        <v>127</v>
      </c>
    </row>
    <row r="136" spans="1:16">
      <c r="A136" s="5" t="s">
        <v>42</v>
      </c>
      <c r="B136" s="15" t="s">
        <v>55</v>
      </c>
      <c r="C136" s="5" t="s">
        <v>36</v>
      </c>
      <c r="D136" s="6">
        <v>0</v>
      </c>
      <c r="E136" s="7">
        <v>1</v>
      </c>
      <c r="F136" s="7">
        <f t="shared" si="6"/>
        <v>1</v>
      </c>
      <c r="G136" s="7">
        <f t="shared" si="7"/>
        <v>0.6</v>
      </c>
      <c r="H136" s="7">
        <f t="shared" si="8"/>
        <v>0.4</v>
      </c>
      <c r="I136" s="8">
        <f t="shared" si="9"/>
        <v>2</v>
      </c>
      <c r="J136" s="8">
        <f t="shared" si="10"/>
        <v>482</v>
      </c>
      <c r="K136" s="8">
        <f t="shared" si="11"/>
        <v>50</v>
      </c>
      <c r="M136" s="1">
        <v>128</v>
      </c>
    </row>
    <row r="137" spans="1:16">
      <c r="A137" s="5" t="s">
        <v>42</v>
      </c>
      <c r="B137" s="15" t="s">
        <v>56</v>
      </c>
      <c r="C137" s="5" t="s">
        <v>3</v>
      </c>
      <c r="D137" s="6">
        <v>46</v>
      </c>
      <c r="E137" s="7">
        <v>1957</v>
      </c>
      <c r="F137" s="7">
        <f t="shared" si="6"/>
        <v>2003</v>
      </c>
      <c r="G137" s="7">
        <f t="shared" si="7"/>
        <v>1201.8</v>
      </c>
      <c r="H137" s="7">
        <f t="shared" ref="H137:H202" si="14">F137*0.4</f>
        <v>801.2</v>
      </c>
      <c r="I137" s="8">
        <f t="shared" si="9"/>
        <v>4006</v>
      </c>
      <c r="J137" s="8">
        <f t="shared" si="10"/>
        <v>965446</v>
      </c>
      <c r="K137" s="8">
        <f t="shared" si="11"/>
        <v>100150</v>
      </c>
      <c r="M137" s="1">
        <v>129</v>
      </c>
    </row>
    <row r="138" spans="1:16">
      <c r="A138" s="5" t="s">
        <v>42</v>
      </c>
      <c r="B138" s="15" t="s">
        <v>56</v>
      </c>
      <c r="C138" s="5" t="s">
        <v>36</v>
      </c>
      <c r="D138" s="6">
        <v>0</v>
      </c>
      <c r="E138" s="7">
        <v>1</v>
      </c>
      <c r="F138" s="7">
        <f t="shared" ref="F138:F204" si="15">D138+E138</f>
        <v>1</v>
      </c>
      <c r="G138" s="7">
        <f t="shared" ref="G138:G204" si="16">F138*0.6</f>
        <v>0.6</v>
      </c>
      <c r="H138" s="7">
        <f t="shared" si="14"/>
        <v>0.4</v>
      </c>
      <c r="I138" s="8">
        <f t="shared" ref="I138:I204" si="17">F138*2</f>
        <v>2</v>
      </c>
      <c r="J138" s="8">
        <f t="shared" ref="J138:J204" si="18">241*I138</f>
        <v>482</v>
      </c>
      <c r="K138" s="8">
        <f t="shared" ref="K138:K204" si="19">F138*50</f>
        <v>50</v>
      </c>
      <c r="M138" s="1">
        <v>130</v>
      </c>
    </row>
    <row r="139" spans="1:16">
      <c r="A139" s="5" t="s">
        <v>42</v>
      </c>
      <c r="B139" s="15" t="s">
        <v>57</v>
      </c>
      <c r="C139" s="5" t="s">
        <v>5</v>
      </c>
      <c r="D139" s="6">
        <v>0</v>
      </c>
      <c r="E139" s="7">
        <v>215</v>
      </c>
      <c r="F139" s="7">
        <f t="shared" si="15"/>
        <v>215</v>
      </c>
      <c r="G139" s="7">
        <f t="shared" si="16"/>
        <v>129</v>
      </c>
      <c r="H139" s="7">
        <f t="shared" si="14"/>
        <v>86</v>
      </c>
      <c r="I139" s="8">
        <f t="shared" si="17"/>
        <v>430</v>
      </c>
      <c r="J139" s="8">
        <f t="shared" si="18"/>
        <v>103630</v>
      </c>
      <c r="K139" s="8">
        <f t="shared" si="19"/>
        <v>10750</v>
      </c>
      <c r="M139" s="1">
        <v>131</v>
      </c>
    </row>
    <row r="140" spans="1:16">
      <c r="A140" s="5" t="s">
        <v>42</v>
      </c>
      <c r="B140" s="15" t="s">
        <v>57</v>
      </c>
      <c r="C140" s="5" t="s">
        <v>10</v>
      </c>
      <c r="D140" s="6">
        <v>0</v>
      </c>
      <c r="E140" s="7">
        <v>15</v>
      </c>
      <c r="F140" s="7">
        <f t="shared" si="15"/>
        <v>15</v>
      </c>
      <c r="G140" s="7">
        <f t="shared" si="16"/>
        <v>9</v>
      </c>
      <c r="H140" s="7">
        <f t="shared" si="14"/>
        <v>6</v>
      </c>
      <c r="I140" s="8">
        <f t="shared" si="17"/>
        <v>30</v>
      </c>
      <c r="J140" s="8">
        <f t="shared" si="18"/>
        <v>7230</v>
      </c>
      <c r="K140" s="8">
        <f t="shared" si="19"/>
        <v>750</v>
      </c>
      <c r="M140" s="1">
        <v>132</v>
      </c>
    </row>
    <row r="141" spans="1:16">
      <c r="A141" s="5" t="s">
        <v>42</v>
      </c>
      <c r="B141" s="15" t="s">
        <v>57</v>
      </c>
      <c r="C141" s="5" t="s">
        <v>3</v>
      </c>
      <c r="D141" s="6">
        <f>441+1</f>
        <v>442</v>
      </c>
      <c r="E141" s="7">
        <v>7507</v>
      </c>
      <c r="F141" s="7">
        <f t="shared" si="15"/>
        <v>7949</v>
      </c>
      <c r="G141" s="7">
        <f t="shared" si="16"/>
        <v>4769.3999999999996</v>
      </c>
      <c r="H141" s="7">
        <f t="shared" si="14"/>
        <v>3179.6000000000004</v>
      </c>
      <c r="I141" s="8">
        <f t="shared" si="17"/>
        <v>15898</v>
      </c>
      <c r="J141" s="8">
        <f t="shared" si="18"/>
        <v>3831418</v>
      </c>
      <c r="K141" s="8">
        <f t="shared" si="19"/>
        <v>397450</v>
      </c>
      <c r="M141" s="1">
        <v>133</v>
      </c>
    </row>
    <row r="142" spans="1:16">
      <c r="A142" s="5" t="s">
        <v>42</v>
      </c>
      <c r="B142" s="15" t="s">
        <v>57</v>
      </c>
      <c r="C142" s="5" t="s">
        <v>36</v>
      </c>
      <c r="D142" s="6">
        <v>0</v>
      </c>
      <c r="E142" s="7">
        <v>122</v>
      </c>
      <c r="F142" s="7">
        <f t="shared" si="15"/>
        <v>122</v>
      </c>
      <c r="G142" s="7">
        <f t="shared" si="16"/>
        <v>73.2</v>
      </c>
      <c r="H142" s="7">
        <f t="shared" si="14"/>
        <v>48.800000000000004</v>
      </c>
      <c r="I142" s="8">
        <f t="shared" si="17"/>
        <v>244</v>
      </c>
      <c r="J142" s="8">
        <f t="shared" si="18"/>
        <v>58804</v>
      </c>
      <c r="K142" s="8">
        <f t="shared" si="19"/>
        <v>6100</v>
      </c>
      <c r="M142" s="1">
        <v>134</v>
      </c>
    </row>
    <row r="143" spans="1:16">
      <c r="A143" s="5" t="s">
        <v>42</v>
      </c>
      <c r="B143" s="15" t="s">
        <v>58</v>
      </c>
      <c r="C143" s="5" t="s">
        <v>5</v>
      </c>
      <c r="D143" s="6">
        <v>0</v>
      </c>
      <c r="E143" s="7">
        <v>8</v>
      </c>
      <c r="F143" s="7">
        <f t="shared" si="15"/>
        <v>8</v>
      </c>
      <c r="G143" s="7">
        <f t="shared" si="16"/>
        <v>4.8</v>
      </c>
      <c r="H143" s="7">
        <f t="shared" si="14"/>
        <v>3.2</v>
      </c>
      <c r="I143" s="8">
        <f t="shared" si="17"/>
        <v>16</v>
      </c>
      <c r="J143" s="8">
        <f t="shared" si="18"/>
        <v>3856</v>
      </c>
      <c r="K143" s="8">
        <f t="shared" si="19"/>
        <v>400</v>
      </c>
      <c r="M143" s="1">
        <v>135</v>
      </c>
    </row>
    <row r="144" spans="1:16">
      <c r="A144" s="5" t="s">
        <v>42</v>
      </c>
      <c r="B144" s="15" t="s">
        <v>58</v>
      </c>
      <c r="C144" s="5" t="s">
        <v>2</v>
      </c>
      <c r="D144" s="6">
        <v>0</v>
      </c>
      <c r="E144" s="7">
        <v>14</v>
      </c>
      <c r="F144" s="7">
        <f t="shared" si="15"/>
        <v>14</v>
      </c>
      <c r="G144" s="7">
        <f t="shared" si="16"/>
        <v>8.4</v>
      </c>
      <c r="H144" s="7">
        <f t="shared" si="14"/>
        <v>5.6000000000000005</v>
      </c>
      <c r="I144" s="8">
        <f t="shared" si="17"/>
        <v>28</v>
      </c>
      <c r="J144" s="8">
        <f t="shared" si="18"/>
        <v>6748</v>
      </c>
      <c r="K144" s="8">
        <f t="shared" si="19"/>
        <v>700</v>
      </c>
      <c r="M144" s="1">
        <v>136</v>
      </c>
    </row>
    <row r="145" spans="1:13">
      <c r="A145" s="5" t="s">
        <v>42</v>
      </c>
      <c r="B145" s="15" t="s">
        <v>58</v>
      </c>
      <c r="C145" s="5" t="s">
        <v>10</v>
      </c>
      <c r="D145" s="6">
        <v>0</v>
      </c>
      <c r="E145" s="7">
        <v>66</v>
      </c>
      <c r="F145" s="7">
        <f t="shared" si="15"/>
        <v>66</v>
      </c>
      <c r="G145" s="7">
        <f t="shared" si="16"/>
        <v>39.6</v>
      </c>
      <c r="H145" s="7">
        <f t="shared" si="14"/>
        <v>26.400000000000002</v>
      </c>
      <c r="I145" s="8">
        <f t="shared" si="17"/>
        <v>132</v>
      </c>
      <c r="J145" s="8">
        <f t="shared" si="18"/>
        <v>31812</v>
      </c>
      <c r="K145" s="8">
        <f t="shared" si="19"/>
        <v>3300</v>
      </c>
      <c r="M145" s="1">
        <v>137</v>
      </c>
    </row>
    <row r="146" spans="1:13">
      <c r="A146" s="5" t="s">
        <v>42</v>
      </c>
      <c r="B146" s="15" t="s">
        <v>58</v>
      </c>
      <c r="C146" s="5" t="s">
        <v>3</v>
      </c>
      <c r="D146" s="6">
        <v>142</v>
      </c>
      <c r="E146" s="7">
        <v>2218</v>
      </c>
      <c r="F146" s="7">
        <f t="shared" si="15"/>
        <v>2360</v>
      </c>
      <c r="G146" s="7">
        <f t="shared" si="16"/>
        <v>1416</v>
      </c>
      <c r="H146" s="7">
        <f t="shared" si="14"/>
        <v>944</v>
      </c>
      <c r="I146" s="8">
        <f t="shared" si="17"/>
        <v>4720</v>
      </c>
      <c r="J146" s="8">
        <f t="shared" si="18"/>
        <v>1137520</v>
      </c>
      <c r="K146" s="8">
        <f t="shared" si="19"/>
        <v>118000</v>
      </c>
      <c r="M146" s="1">
        <v>138</v>
      </c>
    </row>
    <row r="147" spans="1:13">
      <c r="A147" s="5" t="s">
        <v>42</v>
      </c>
      <c r="B147" s="15" t="s">
        <v>59</v>
      </c>
      <c r="C147" s="5" t="s">
        <v>3</v>
      </c>
      <c r="D147" s="6">
        <v>0</v>
      </c>
      <c r="E147" s="7">
        <v>1998</v>
      </c>
      <c r="F147" s="7">
        <f t="shared" si="15"/>
        <v>1998</v>
      </c>
      <c r="G147" s="7">
        <f t="shared" si="16"/>
        <v>1198.8</v>
      </c>
      <c r="H147" s="7">
        <f t="shared" si="14"/>
        <v>799.2</v>
      </c>
      <c r="I147" s="8">
        <f t="shared" si="17"/>
        <v>3996</v>
      </c>
      <c r="J147" s="8">
        <f t="shared" si="18"/>
        <v>963036</v>
      </c>
      <c r="K147" s="8">
        <f t="shared" si="19"/>
        <v>99900</v>
      </c>
      <c r="M147" s="1">
        <v>139</v>
      </c>
    </row>
    <row r="148" spans="1:13">
      <c r="A148" s="5"/>
      <c r="B148" s="15"/>
      <c r="C148" s="5"/>
      <c r="D148" s="6"/>
      <c r="E148" s="7"/>
      <c r="F148" s="7"/>
      <c r="G148" s="17">
        <f>SUM(G97:G147)</f>
        <v>36988.199999999997</v>
      </c>
      <c r="H148" s="17">
        <f t="shared" ref="H148:K148" si="20">SUM(H97:H147)</f>
        <v>24658.800000000007</v>
      </c>
      <c r="I148" s="17">
        <f t="shared" si="20"/>
        <v>123294</v>
      </c>
      <c r="J148" s="17">
        <f t="shared" si="20"/>
        <v>29713854</v>
      </c>
      <c r="K148" s="17">
        <f t="shared" si="20"/>
        <v>3082350</v>
      </c>
    </row>
    <row r="149" spans="1:13">
      <c r="A149" s="5" t="s">
        <v>60</v>
      </c>
      <c r="B149" s="15" t="s">
        <v>61</v>
      </c>
      <c r="C149" s="5" t="s">
        <v>5</v>
      </c>
      <c r="D149" s="6">
        <v>0</v>
      </c>
      <c r="E149" s="7">
        <v>32</v>
      </c>
      <c r="F149" s="7">
        <f t="shared" si="15"/>
        <v>32</v>
      </c>
      <c r="G149" s="7">
        <f t="shared" si="16"/>
        <v>19.2</v>
      </c>
      <c r="H149" s="7">
        <f t="shared" si="14"/>
        <v>12.8</v>
      </c>
      <c r="I149" s="8">
        <f t="shared" si="17"/>
        <v>64</v>
      </c>
      <c r="J149" s="8">
        <f t="shared" si="18"/>
        <v>15424</v>
      </c>
      <c r="K149" s="8">
        <f t="shared" si="19"/>
        <v>1600</v>
      </c>
      <c r="M149" s="1">
        <v>140</v>
      </c>
    </row>
    <row r="150" spans="1:13">
      <c r="A150" s="5" t="s">
        <v>60</v>
      </c>
      <c r="B150" s="15" t="s">
        <v>61</v>
      </c>
      <c r="C150" s="5" t="s">
        <v>3</v>
      </c>
      <c r="D150" s="6">
        <v>0</v>
      </c>
      <c r="E150" s="7">
        <v>1</v>
      </c>
      <c r="F150" s="7">
        <f t="shared" si="15"/>
        <v>1</v>
      </c>
      <c r="G150" s="7">
        <f t="shared" si="16"/>
        <v>0.6</v>
      </c>
      <c r="H150" s="7">
        <f t="shared" si="14"/>
        <v>0.4</v>
      </c>
      <c r="I150" s="8">
        <f t="shared" si="17"/>
        <v>2</v>
      </c>
      <c r="J150" s="8">
        <f t="shared" si="18"/>
        <v>482</v>
      </c>
      <c r="K150" s="8">
        <f t="shared" si="19"/>
        <v>50</v>
      </c>
      <c r="M150" s="1">
        <v>141</v>
      </c>
    </row>
    <row r="151" spans="1:13">
      <c r="A151" s="5" t="s">
        <v>60</v>
      </c>
      <c r="B151" s="15" t="s">
        <v>61</v>
      </c>
      <c r="C151" s="5" t="s">
        <v>3</v>
      </c>
      <c r="D151" s="6">
        <v>0</v>
      </c>
      <c r="E151" s="7">
        <v>4420</v>
      </c>
      <c r="F151" s="7">
        <f t="shared" si="15"/>
        <v>4420</v>
      </c>
      <c r="G151" s="7">
        <f t="shared" si="16"/>
        <v>2652</v>
      </c>
      <c r="H151" s="7">
        <f t="shared" si="14"/>
        <v>1768</v>
      </c>
      <c r="I151" s="8">
        <f t="shared" si="17"/>
        <v>8840</v>
      </c>
      <c r="J151" s="8">
        <f t="shared" si="18"/>
        <v>2130440</v>
      </c>
      <c r="K151" s="8">
        <f t="shared" si="19"/>
        <v>221000</v>
      </c>
      <c r="M151" s="1">
        <v>142</v>
      </c>
    </row>
    <row r="152" spans="1:13">
      <c r="A152" s="5" t="s">
        <v>60</v>
      </c>
      <c r="B152" s="15" t="s">
        <v>60</v>
      </c>
      <c r="C152" s="5" t="s">
        <v>5</v>
      </c>
      <c r="D152" s="6">
        <v>0</v>
      </c>
      <c r="E152" s="7">
        <v>3</v>
      </c>
      <c r="F152" s="7">
        <f t="shared" si="15"/>
        <v>3</v>
      </c>
      <c r="G152" s="7">
        <f t="shared" si="16"/>
        <v>1.7999999999999998</v>
      </c>
      <c r="H152" s="7">
        <f t="shared" si="14"/>
        <v>1.2000000000000002</v>
      </c>
      <c r="I152" s="8">
        <f t="shared" si="17"/>
        <v>6</v>
      </c>
      <c r="J152" s="8">
        <f t="shared" si="18"/>
        <v>1446</v>
      </c>
      <c r="K152" s="8">
        <f t="shared" si="19"/>
        <v>150</v>
      </c>
      <c r="M152" s="1">
        <v>143</v>
      </c>
    </row>
    <row r="153" spans="1:13">
      <c r="A153" s="5" t="s">
        <v>60</v>
      </c>
      <c r="B153" s="15" t="s">
        <v>60</v>
      </c>
      <c r="C153" s="5" t="s">
        <v>3</v>
      </c>
      <c r="D153" s="6">
        <v>75</v>
      </c>
      <c r="E153" s="7">
        <v>4822</v>
      </c>
      <c r="F153" s="7">
        <f t="shared" si="15"/>
        <v>4897</v>
      </c>
      <c r="G153" s="7">
        <f t="shared" si="16"/>
        <v>2938.2</v>
      </c>
      <c r="H153" s="7">
        <f t="shared" si="14"/>
        <v>1958.8000000000002</v>
      </c>
      <c r="I153" s="8">
        <f t="shared" si="17"/>
        <v>9794</v>
      </c>
      <c r="J153" s="8">
        <f t="shared" si="18"/>
        <v>2360354</v>
      </c>
      <c r="K153" s="8">
        <f t="shared" si="19"/>
        <v>244850</v>
      </c>
      <c r="M153" s="1">
        <v>144</v>
      </c>
    </row>
    <row r="154" spans="1:13">
      <c r="A154" s="5" t="s">
        <v>60</v>
      </c>
      <c r="B154" s="15" t="s">
        <v>62</v>
      </c>
      <c r="C154" s="5" t="s">
        <v>3</v>
      </c>
      <c r="D154" s="6">
        <v>22</v>
      </c>
      <c r="E154" s="7">
        <v>2575</v>
      </c>
      <c r="F154" s="7">
        <f t="shared" si="15"/>
        <v>2597</v>
      </c>
      <c r="G154" s="7">
        <f t="shared" si="16"/>
        <v>1558.2</v>
      </c>
      <c r="H154" s="7">
        <f t="shared" si="14"/>
        <v>1038.8</v>
      </c>
      <c r="I154" s="8">
        <f t="shared" si="17"/>
        <v>5194</v>
      </c>
      <c r="J154" s="8">
        <f t="shared" si="18"/>
        <v>1251754</v>
      </c>
      <c r="K154" s="8">
        <f t="shared" si="19"/>
        <v>129850</v>
      </c>
      <c r="M154" s="1">
        <v>145</v>
      </c>
    </row>
    <row r="155" spans="1:13">
      <c r="A155" s="5" t="s">
        <v>60</v>
      </c>
      <c r="B155" s="15" t="s">
        <v>63</v>
      </c>
      <c r="C155" s="5" t="s">
        <v>29</v>
      </c>
      <c r="D155" s="6">
        <v>0</v>
      </c>
      <c r="E155" s="7">
        <v>21</v>
      </c>
      <c r="F155" s="7">
        <f t="shared" si="15"/>
        <v>21</v>
      </c>
      <c r="G155" s="7">
        <f t="shared" si="16"/>
        <v>12.6</v>
      </c>
      <c r="H155" s="7">
        <f t="shared" si="14"/>
        <v>8.4</v>
      </c>
      <c r="I155" s="8">
        <f t="shared" si="17"/>
        <v>42</v>
      </c>
      <c r="J155" s="8">
        <f t="shared" si="18"/>
        <v>10122</v>
      </c>
      <c r="K155" s="8">
        <f t="shared" si="19"/>
        <v>1050</v>
      </c>
      <c r="M155" s="1">
        <v>146</v>
      </c>
    </row>
    <row r="156" spans="1:13">
      <c r="A156" s="5" t="s">
        <v>60</v>
      </c>
      <c r="B156" s="15" t="s">
        <v>63</v>
      </c>
      <c r="C156" s="5" t="s">
        <v>3</v>
      </c>
      <c r="D156" s="6">
        <v>303</v>
      </c>
      <c r="E156" s="7">
        <v>2543</v>
      </c>
      <c r="F156" s="7">
        <f t="shared" si="15"/>
        <v>2846</v>
      </c>
      <c r="G156" s="7">
        <f t="shared" si="16"/>
        <v>1707.6</v>
      </c>
      <c r="H156" s="7">
        <f t="shared" si="14"/>
        <v>1138.4000000000001</v>
      </c>
      <c r="I156" s="8">
        <f t="shared" si="17"/>
        <v>5692</v>
      </c>
      <c r="J156" s="8">
        <f t="shared" si="18"/>
        <v>1371772</v>
      </c>
      <c r="K156" s="8">
        <f t="shared" si="19"/>
        <v>142300</v>
      </c>
      <c r="M156" s="1">
        <v>147</v>
      </c>
    </row>
    <row r="157" spans="1:13">
      <c r="A157" s="5" t="s">
        <v>60</v>
      </c>
      <c r="B157" s="15" t="s">
        <v>63</v>
      </c>
      <c r="C157" s="5" t="s">
        <v>64</v>
      </c>
      <c r="D157" s="6">
        <v>0</v>
      </c>
      <c r="E157" s="7">
        <v>35</v>
      </c>
      <c r="F157" s="7">
        <f t="shared" si="15"/>
        <v>35</v>
      </c>
      <c r="G157" s="7">
        <f t="shared" si="16"/>
        <v>21</v>
      </c>
      <c r="H157" s="7">
        <f t="shared" si="14"/>
        <v>14</v>
      </c>
      <c r="I157" s="8">
        <f t="shared" si="17"/>
        <v>70</v>
      </c>
      <c r="J157" s="8">
        <f t="shared" si="18"/>
        <v>16870</v>
      </c>
      <c r="K157" s="8">
        <f t="shared" si="19"/>
        <v>1750</v>
      </c>
      <c r="M157" s="1">
        <v>148</v>
      </c>
    </row>
    <row r="158" spans="1:13">
      <c r="A158" s="5" t="s">
        <v>60</v>
      </c>
      <c r="B158" s="15" t="s">
        <v>65</v>
      </c>
      <c r="C158" s="5" t="s">
        <v>29</v>
      </c>
      <c r="D158" s="6">
        <v>0</v>
      </c>
      <c r="E158" s="7">
        <v>25</v>
      </c>
      <c r="F158" s="7">
        <f t="shared" si="15"/>
        <v>25</v>
      </c>
      <c r="G158" s="7">
        <f t="shared" si="16"/>
        <v>15</v>
      </c>
      <c r="H158" s="7">
        <f t="shared" si="14"/>
        <v>10</v>
      </c>
      <c r="I158" s="8">
        <f t="shared" si="17"/>
        <v>50</v>
      </c>
      <c r="J158" s="8">
        <f t="shared" si="18"/>
        <v>12050</v>
      </c>
      <c r="K158" s="8">
        <f t="shared" si="19"/>
        <v>1250</v>
      </c>
      <c r="M158" s="1">
        <v>149</v>
      </c>
    </row>
    <row r="159" spans="1:13">
      <c r="A159" s="5" t="s">
        <v>60</v>
      </c>
      <c r="B159" s="15" t="s">
        <v>65</v>
      </c>
      <c r="C159" s="5" t="s">
        <v>3</v>
      </c>
      <c r="D159" s="6">
        <v>53</v>
      </c>
      <c r="E159" s="7">
        <v>2461</v>
      </c>
      <c r="F159" s="7">
        <f t="shared" si="15"/>
        <v>2514</v>
      </c>
      <c r="G159" s="7">
        <f t="shared" si="16"/>
        <v>1508.3999999999999</v>
      </c>
      <c r="H159" s="7">
        <f t="shared" si="14"/>
        <v>1005.6</v>
      </c>
      <c r="I159" s="8">
        <f t="shared" si="17"/>
        <v>5028</v>
      </c>
      <c r="J159" s="8">
        <f t="shared" si="18"/>
        <v>1211748</v>
      </c>
      <c r="K159" s="8">
        <f t="shared" si="19"/>
        <v>125700</v>
      </c>
      <c r="M159" s="1">
        <v>150</v>
      </c>
    </row>
    <row r="160" spans="1:13">
      <c r="A160" s="5" t="s">
        <v>60</v>
      </c>
      <c r="B160" s="15" t="s">
        <v>65</v>
      </c>
      <c r="C160" s="5" t="s">
        <v>64</v>
      </c>
      <c r="D160" s="6">
        <v>0</v>
      </c>
      <c r="E160" s="7">
        <v>11</v>
      </c>
      <c r="F160" s="7">
        <f t="shared" si="15"/>
        <v>11</v>
      </c>
      <c r="G160" s="7">
        <f t="shared" si="16"/>
        <v>6.6</v>
      </c>
      <c r="H160" s="7">
        <f t="shared" si="14"/>
        <v>4.4000000000000004</v>
      </c>
      <c r="I160" s="8">
        <f t="shared" si="17"/>
        <v>22</v>
      </c>
      <c r="J160" s="8">
        <f t="shared" si="18"/>
        <v>5302</v>
      </c>
      <c r="K160" s="8">
        <f t="shared" si="19"/>
        <v>550</v>
      </c>
      <c r="M160" s="1">
        <v>151</v>
      </c>
    </row>
    <row r="161" spans="1:17">
      <c r="A161" s="5" t="s">
        <v>60</v>
      </c>
      <c r="B161" s="15" t="s">
        <v>66</v>
      </c>
      <c r="C161" s="5" t="s">
        <v>5</v>
      </c>
      <c r="D161" s="6">
        <v>0</v>
      </c>
      <c r="E161" s="7">
        <v>93</v>
      </c>
      <c r="F161" s="7">
        <f t="shared" si="15"/>
        <v>93</v>
      </c>
      <c r="G161" s="7">
        <f t="shared" si="16"/>
        <v>55.8</v>
      </c>
      <c r="H161" s="7">
        <f t="shared" si="14"/>
        <v>37.200000000000003</v>
      </c>
      <c r="I161" s="8">
        <f t="shared" si="17"/>
        <v>186</v>
      </c>
      <c r="J161" s="8">
        <f t="shared" si="18"/>
        <v>44826</v>
      </c>
      <c r="K161" s="8">
        <f t="shared" si="19"/>
        <v>4650</v>
      </c>
      <c r="M161" s="1">
        <v>152</v>
      </c>
    </row>
    <row r="162" spans="1:17">
      <c r="A162" s="5" t="s">
        <v>60</v>
      </c>
      <c r="B162" s="15" t="s">
        <v>66</v>
      </c>
      <c r="C162" s="5" t="s">
        <v>3</v>
      </c>
      <c r="D162" s="6">
        <v>300</v>
      </c>
      <c r="E162" s="7">
        <v>5289</v>
      </c>
      <c r="F162" s="7">
        <f t="shared" si="15"/>
        <v>5589</v>
      </c>
      <c r="G162" s="7">
        <f t="shared" si="16"/>
        <v>3353.4</v>
      </c>
      <c r="H162" s="7">
        <f t="shared" si="14"/>
        <v>2235.6</v>
      </c>
      <c r="I162" s="8">
        <f t="shared" si="17"/>
        <v>11178</v>
      </c>
      <c r="J162" s="8">
        <f t="shared" si="18"/>
        <v>2693898</v>
      </c>
      <c r="K162" s="8">
        <f t="shared" si="19"/>
        <v>279450</v>
      </c>
      <c r="M162" s="1">
        <v>153</v>
      </c>
    </row>
    <row r="163" spans="1:17">
      <c r="A163" s="5" t="s">
        <v>60</v>
      </c>
      <c r="B163" s="15" t="s">
        <v>66</v>
      </c>
      <c r="C163" s="5" t="s">
        <v>64</v>
      </c>
      <c r="D163" s="6">
        <v>0</v>
      </c>
      <c r="E163" s="7">
        <v>18</v>
      </c>
      <c r="F163" s="7">
        <f t="shared" si="15"/>
        <v>18</v>
      </c>
      <c r="G163" s="7">
        <f t="shared" si="16"/>
        <v>10.799999999999999</v>
      </c>
      <c r="H163" s="7">
        <f t="shared" si="14"/>
        <v>7.2</v>
      </c>
      <c r="I163" s="8">
        <f t="shared" si="17"/>
        <v>36</v>
      </c>
      <c r="J163" s="8">
        <f t="shared" si="18"/>
        <v>8676</v>
      </c>
      <c r="K163" s="8">
        <f t="shared" si="19"/>
        <v>900</v>
      </c>
      <c r="M163" s="1">
        <v>154</v>
      </c>
    </row>
    <row r="164" spans="1:17">
      <c r="A164" s="5" t="s">
        <v>60</v>
      </c>
      <c r="B164" s="15" t="s">
        <v>67</v>
      </c>
      <c r="C164" s="5" t="s">
        <v>3</v>
      </c>
      <c r="D164" s="6">
        <v>72</v>
      </c>
      <c r="E164" s="7">
        <v>3969</v>
      </c>
      <c r="F164" s="7">
        <f t="shared" si="15"/>
        <v>4041</v>
      </c>
      <c r="G164" s="7">
        <f t="shared" si="16"/>
        <v>2424.6</v>
      </c>
      <c r="H164" s="7">
        <f t="shared" si="14"/>
        <v>1616.4</v>
      </c>
      <c r="I164" s="8">
        <f t="shared" si="17"/>
        <v>8082</v>
      </c>
      <c r="J164" s="8">
        <f t="shared" si="18"/>
        <v>1947762</v>
      </c>
      <c r="K164" s="8">
        <f t="shared" si="19"/>
        <v>202050</v>
      </c>
      <c r="M164" s="1">
        <v>155</v>
      </c>
    </row>
    <row r="165" spans="1:17">
      <c r="A165" s="5" t="s">
        <v>60</v>
      </c>
      <c r="B165" s="15" t="s">
        <v>67</v>
      </c>
      <c r="C165" s="5" t="s">
        <v>64</v>
      </c>
      <c r="D165" s="6">
        <v>0</v>
      </c>
      <c r="E165" s="7">
        <v>59</v>
      </c>
      <c r="F165" s="7">
        <f t="shared" si="15"/>
        <v>59</v>
      </c>
      <c r="G165" s="7">
        <f t="shared" si="16"/>
        <v>35.4</v>
      </c>
      <c r="H165" s="7">
        <f t="shared" si="14"/>
        <v>23.6</v>
      </c>
      <c r="I165" s="8">
        <f t="shared" si="17"/>
        <v>118</v>
      </c>
      <c r="J165" s="8">
        <f t="shared" si="18"/>
        <v>28438</v>
      </c>
      <c r="K165" s="8">
        <f t="shared" si="19"/>
        <v>2950</v>
      </c>
      <c r="M165" s="1">
        <v>156</v>
      </c>
    </row>
    <row r="166" spans="1:17">
      <c r="A166" s="5" t="s">
        <v>60</v>
      </c>
      <c r="B166" s="15" t="s">
        <v>68</v>
      </c>
      <c r="C166" s="5" t="s">
        <v>5</v>
      </c>
      <c r="D166" s="6">
        <v>0</v>
      </c>
      <c r="E166" s="7">
        <v>6</v>
      </c>
      <c r="F166" s="7">
        <f t="shared" si="15"/>
        <v>6</v>
      </c>
      <c r="G166" s="7">
        <f t="shared" si="16"/>
        <v>3.5999999999999996</v>
      </c>
      <c r="H166" s="7">
        <f t="shared" si="14"/>
        <v>2.4000000000000004</v>
      </c>
      <c r="I166" s="8">
        <f t="shared" si="17"/>
        <v>12</v>
      </c>
      <c r="J166" s="8">
        <f t="shared" si="18"/>
        <v>2892</v>
      </c>
      <c r="K166" s="8">
        <f t="shared" si="19"/>
        <v>300</v>
      </c>
      <c r="M166" s="1">
        <v>157</v>
      </c>
    </row>
    <row r="167" spans="1:17">
      <c r="A167" s="5" t="s">
        <v>60</v>
      </c>
      <c r="B167" s="15" t="s">
        <v>68</v>
      </c>
      <c r="C167" s="5" t="s">
        <v>3</v>
      </c>
      <c r="D167" s="6">
        <v>11</v>
      </c>
      <c r="E167" s="7">
        <v>3784</v>
      </c>
      <c r="F167" s="7">
        <f t="shared" si="15"/>
        <v>3795</v>
      </c>
      <c r="G167" s="7">
        <f t="shared" si="16"/>
        <v>2277</v>
      </c>
      <c r="H167" s="7">
        <f t="shared" si="14"/>
        <v>1518</v>
      </c>
      <c r="I167" s="8">
        <f t="shared" si="17"/>
        <v>7590</v>
      </c>
      <c r="J167" s="8">
        <f t="shared" si="18"/>
        <v>1829190</v>
      </c>
      <c r="K167" s="8">
        <f t="shared" si="19"/>
        <v>189750</v>
      </c>
      <c r="M167" s="1">
        <v>158</v>
      </c>
    </row>
    <row r="168" spans="1:17">
      <c r="A168" s="5" t="s">
        <v>60</v>
      </c>
      <c r="B168" s="15" t="s">
        <v>69</v>
      </c>
      <c r="C168" s="5" t="s">
        <v>3</v>
      </c>
      <c r="D168" s="6">
        <v>19</v>
      </c>
      <c r="E168" s="7">
        <v>1975</v>
      </c>
      <c r="F168" s="7">
        <f t="shared" si="15"/>
        <v>1994</v>
      </c>
      <c r="G168" s="7">
        <f t="shared" si="16"/>
        <v>1196.3999999999999</v>
      </c>
      <c r="H168" s="7">
        <f t="shared" si="14"/>
        <v>797.6</v>
      </c>
      <c r="I168" s="8">
        <f t="shared" si="17"/>
        <v>3988</v>
      </c>
      <c r="J168" s="8">
        <f t="shared" si="18"/>
        <v>961108</v>
      </c>
      <c r="K168" s="8">
        <f t="shared" si="19"/>
        <v>99700</v>
      </c>
      <c r="M168" s="1">
        <v>159</v>
      </c>
    </row>
    <row r="169" spans="1:17">
      <c r="A169" s="5" t="s">
        <v>60</v>
      </c>
      <c r="B169" s="15" t="s">
        <v>70</v>
      </c>
      <c r="C169" s="5" t="s">
        <v>3</v>
      </c>
      <c r="D169" s="6">
        <v>28</v>
      </c>
      <c r="E169" s="7">
        <v>1969</v>
      </c>
      <c r="F169" s="7">
        <f t="shared" si="15"/>
        <v>1997</v>
      </c>
      <c r="G169" s="7">
        <f t="shared" si="16"/>
        <v>1198.2</v>
      </c>
      <c r="H169" s="7">
        <f t="shared" si="14"/>
        <v>798.80000000000007</v>
      </c>
      <c r="I169" s="8">
        <f t="shared" si="17"/>
        <v>3994</v>
      </c>
      <c r="J169" s="8">
        <f t="shared" si="18"/>
        <v>962554</v>
      </c>
      <c r="K169" s="8">
        <f t="shared" si="19"/>
        <v>99850</v>
      </c>
      <c r="M169" s="1">
        <v>160</v>
      </c>
    </row>
    <row r="170" spans="1:17" ht="15">
      <c r="A170" s="5" t="s">
        <v>60</v>
      </c>
      <c r="B170" s="15" t="s">
        <v>70</v>
      </c>
      <c r="C170" s="5" t="s">
        <v>64</v>
      </c>
      <c r="D170" s="6">
        <v>0</v>
      </c>
      <c r="E170" s="7">
        <v>3</v>
      </c>
      <c r="F170" s="7">
        <f t="shared" si="15"/>
        <v>3</v>
      </c>
      <c r="G170" s="7">
        <f t="shared" si="16"/>
        <v>1.7999999999999998</v>
      </c>
      <c r="H170" s="7">
        <f t="shared" si="14"/>
        <v>1.2000000000000002</v>
      </c>
      <c r="I170" s="8">
        <f t="shared" si="17"/>
        <v>6</v>
      </c>
      <c r="J170" s="8">
        <f t="shared" si="18"/>
        <v>1446</v>
      </c>
      <c r="K170" s="8">
        <f t="shared" si="19"/>
        <v>150</v>
      </c>
      <c r="M170" s="1">
        <v>161</v>
      </c>
      <c r="Q170" s="71"/>
    </row>
    <row r="171" spans="1:17" ht="15">
      <c r="A171" s="5" t="s">
        <v>60</v>
      </c>
      <c r="B171" s="15" t="s">
        <v>71</v>
      </c>
      <c r="C171" s="5" t="s">
        <v>3</v>
      </c>
      <c r="D171" s="6">
        <v>7</v>
      </c>
      <c r="E171" s="7">
        <v>3290</v>
      </c>
      <c r="F171" s="7">
        <f t="shared" si="15"/>
        <v>3297</v>
      </c>
      <c r="G171" s="7">
        <f t="shared" si="16"/>
        <v>1978.1999999999998</v>
      </c>
      <c r="H171" s="7">
        <f t="shared" si="14"/>
        <v>1318.8000000000002</v>
      </c>
      <c r="I171" s="8">
        <f t="shared" si="17"/>
        <v>6594</v>
      </c>
      <c r="J171" s="8">
        <f t="shared" si="18"/>
        <v>1589154</v>
      </c>
      <c r="K171" s="8">
        <f t="shared" si="19"/>
        <v>164850</v>
      </c>
      <c r="M171" s="1">
        <v>162</v>
      </c>
      <c r="Q171" s="71"/>
    </row>
    <row r="172" spans="1:17" ht="15">
      <c r="A172" s="5" t="s">
        <v>60</v>
      </c>
      <c r="B172" s="15" t="s">
        <v>71</v>
      </c>
      <c r="C172" s="5" t="s">
        <v>36</v>
      </c>
      <c r="D172" s="6">
        <v>0</v>
      </c>
      <c r="E172" s="7">
        <v>3</v>
      </c>
      <c r="F172" s="7">
        <f t="shared" si="15"/>
        <v>3</v>
      </c>
      <c r="G172" s="7">
        <f t="shared" si="16"/>
        <v>1.7999999999999998</v>
      </c>
      <c r="H172" s="7">
        <f t="shared" si="14"/>
        <v>1.2000000000000002</v>
      </c>
      <c r="I172" s="8">
        <f t="shared" si="17"/>
        <v>6</v>
      </c>
      <c r="J172" s="8">
        <f t="shared" si="18"/>
        <v>1446</v>
      </c>
      <c r="K172" s="8">
        <f t="shared" si="19"/>
        <v>150</v>
      </c>
      <c r="M172" s="1">
        <v>163</v>
      </c>
      <c r="Q172" s="71"/>
    </row>
    <row r="173" spans="1:17" ht="15">
      <c r="A173" s="5"/>
      <c r="B173" s="15"/>
      <c r="C173" s="5"/>
      <c r="D173" s="6"/>
      <c r="E173" s="7"/>
      <c r="F173" s="7"/>
      <c r="G173" s="17">
        <f>SUM(G149:G172)</f>
        <v>22978.2</v>
      </c>
      <c r="H173" s="17">
        <f t="shared" ref="H173:K173" si="21">SUM(H149:H172)</f>
        <v>15318.8</v>
      </c>
      <c r="I173" s="17">
        <f t="shared" si="21"/>
        <v>76594</v>
      </c>
      <c r="J173" s="17">
        <f t="shared" si="21"/>
        <v>18459154</v>
      </c>
      <c r="K173" s="17">
        <f t="shared" si="21"/>
        <v>1914850</v>
      </c>
      <c r="Q173" s="71"/>
    </row>
    <row r="174" spans="1:17" ht="15">
      <c r="A174" s="5" t="s">
        <v>72</v>
      </c>
      <c r="B174" s="15" t="s">
        <v>73</v>
      </c>
      <c r="C174" s="5" t="s">
        <v>3</v>
      </c>
      <c r="D174" s="6">
        <v>9</v>
      </c>
      <c r="E174" s="7">
        <v>1491</v>
      </c>
      <c r="F174" s="7">
        <f t="shared" si="15"/>
        <v>1500</v>
      </c>
      <c r="G174" s="7">
        <f t="shared" si="16"/>
        <v>900</v>
      </c>
      <c r="H174" s="7">
        <f t="shared" si="14"/>
        <v>600</v>
      </c>
      <c r="I174" s="8">
        <f t="shared" si="17"/>
        <v>3000</v>
      </c>
      <c r="J174" s="8">
        <f t="shared" si="18"/>
        <v>723000</v>
      </c>
      <c r="K174" s="8">
        <f t="shared" si="19"/>
        <v>75000</v>
      </c>
      <c r="M174" s="1">
        <v>164</v>
      </c>
      <c r="Q174" s="71"/>
    </row>
    <row r="175" spans="1:17">
      <c r="A175" s="5" t="s">
        <v>72</v>
      </c>
      <c r="B175" s="15" t="s">
        <v>74</v>
      </c>
      <c r="C175" s="5" t="s">
        <v>3</v>
      </c>
      <c r="D175" s="6">
        <v>35</v>
      </c>
      <c r="E175" s="7">
        <v>1929</v>
      </c>
      <c r="F175" s="7">
        <f t="shared" si="15"/>
        <v>1964</v>
      </c>
      <c r="G175" s="7">
        <f t="shared" si="16"/>
        <v>1178.3999999999999</v>
      </c>
      <c r="H175" s="7">
        <f t="shared" si="14"/>
        <v>785.6</v>
      </c>
      <c r="I175" s="8">
        <f t="shared" si="17"/>
        <v>3928</v>
      </c>
      <c r="J175" s="8">
        <f t="shared" si="18"/>
        <v>946648</v>
      </c>
      <c r="K175" s="8">
        <f t="shared" si="19"/>
        <v>98200</v>
      </c>
      <c r="M175" s="1">
        <v>165</v>
      </c>
    </row>
    <row r="176" spans="1:17">
      <c r="A176" s="5" t="s">
        <v>72</v>
      </c>
      <c r="B176" s="15" t="s">
        <v>75</v>
      </c>
      <c r="C176" s="5" t="s">
        <v>10</v>
      </c>
      <c r="D176" s="6">
        <v>0</v>
      </c>
      <c r="E176" s="7">
        <v>22</v>
      </c>
      <c r="F176" s="7">
        <f t="shared" si="15"/>
        <v>22</v>
      </c>
      <c r="G176" s="7">
        <f t="shared" si="16"/>
        <v>13.2</v>
      </c>
      <c r="H176" s="7">
        <f t="shared" si="14"/>
        <v>8.8000000000000007</v>
      </c>
      <c r="I176" s="8">
        <f t="shared" si="17"/>
        <v>44</v>
      </c>
      <c r="J176" s="8">
        <f t="shared" si="18"/>
        <v>10604</v>
      </c>
      <c r="K176" s="8">
        <f t="shared" si="19"/>
        <v>1100</v>
      </c>
      <c r="M176" s="1">
        <v>166</v>
      </c>
    </row>
    <row r="177" spans="1:13">
      <c r="A177" s="5" t="s">
        <v>72</v>
      </c>
      <c r="B177" s="15" t="s">
        <v>75</v>
      </c>
      <c r="C177" s="5" t="s">
        <v>3</v>
      </c>
      <c r="D177" s="6">
        <v>3</v>
      </c>
      <c r="E177" s="7">
        <v>1941</v>
      </c>
      <c r="F177" s="7">
        <f t="shared" si="15"/>
        <v>1944</v>
      </c>
      <c r="G177" s="7">
        <f t="shared" si="16"/>
        <v>1166.3999999999999</v>
      </c>
      <c r="H177" s="7">
        <f t="shared" si="14"/>
        <v>777.6</v>
      </c>
      <c r="I177" s="8">
        <f t="shared" si="17"/>
        <v>3888</v>
      </c>
      <c r="J177" s="8">
        <f t="shared" si="18"/>
        <v>937008</v>
      </c>
      <c r="K177" s="8">
        <f t="shared" si="19"/>
        <v>97200</v>
      </c>
      <c r="M177" s="1">
        <v>167</v>
      </c>
    </row>
    <row r="178" spans="1:13">
      <c r="A178" s="5" t="s">
        <v>72</v>
      </c>
      <c r="B178" s="15" t="s">
        <v>76</v>
      </c>
      <c r="C178" s="5" t="s">
        <v>10</v>
      </c>
      <c r="D178" s="6">
        <v>0</v>
      </c>
      <c r="E178" s="7">
        <v>107</v>
      </c>
      <c r="F178" s="7">
        <f t="shared" si="15"/>
        <v>107</v>
      </c>
      <c r="G178" s="7">
        <f t="shared" si="16"/>
        <v>64.2</v>
      </c>
      <c r="H178" s="7">
        <f t="shared" si="14"/>
        <v>42.800000000000004</v>
      </c>
      <c r="I178" s="8">
        <f t="shared" si="17"/>
        <v>214</v>
      </c>
      <c r="J178" s="8">
        <f t="shared" si="18"/>
        <v>51574</v>
      </c>
      <c r="K178" s="8">
        <f t="shared" si="19"/>
        <v>5350</v>
      </c>
      <c r="M178" s="1">
        <v>168</v>
      </c>
    </row>
    <row r="179" spans="1:13">
      <c r="A179" s="5" t="s">
        <v>72</v>
      </c>
      <c r="B179" s="15" t="s">
        <v>76</v>
      </c>
      <c r="C179" s="5" t="s">
        <v>3</v>
      </c>
      <c r="D179" s="6">
        <v>1</v>
      </c>
      <c r="E179" s="7">
        <v>2389</v>
      </c>
      <c r="F179" s="7">
        <f t="shared" si="15"/>
        <v>2390</v>
      </c>
      <c r="G179" s="7">
        <f t="shared" si="16"/>
        <v>1434</v>
      </c>
      <c r="H179" s="7">
        <f t="shared" si="14"/>
        <v>956</v>
      </c>
      <c r="I179" s="8">
        <f t="shared" si="17"/>
        <v>4780</v>
      </c>
      <c r="J179" s="8">
        <f t="shared" si="18"/>
        <v>1151980</v>
      </c>
      <c r="K179" s="8">
        <f t="shared" si="19"/>
        <v>119500</v>
      </c>
      <c r="M179" s="1">
        <v>169</v>
      </c>
    </row>
    <row r="180" spans="1:13">
      <c r="A180" s="5" t="s">
        <v>72</v>
      </c>
      <c r="B180" s="15" t="s">
        <v>77</v>
      </c>
      <c r="C180" s="5" t="s">
        <v>3</v>
      </c>
      <c r="D180" s="6">
        <v>26</v>
      </c>
      <c r="E180" s="7">
        <v>2476</v>
      </c>
      <c r="F180" s="7">
        <f t="shared" si="15"/>
        <v>2502</v>
      </c>
      <c r="G180" s="7">
        <f t="shared" si="16"/>
        <v>1501.2</v>
      </c>
      <c r="H180" s="7">
        <f t="shared" si="14"/>
        <v>1000.8000000000001</v>
      </c>
      <c r="I180" s="8">
        <f t="shared" si="17"/>
        <v>5004</v>
      </c>
      <c r="J180" s="8">
        <f t="shared" si="18"/>
        <v>1205964</v>
      </c>
      <c r="K180" s="8">
        <f t="shared" si="19"/>
        <v>125100</v>
      </c>
      <c r="M180" s="1">
        <v>170</v>
      </c>
    </row>
    <row r="181" spans="1:13">
      <c r="A181" s="5" t="s">
        <v>72</v>
      </c>
      <c r="B181" s="15" t="s">
        <v>78</v>
      </c>
      <c r="C181" s="5" t="s">
        <v>3</v>
      </c>
      <c r="D181" s="6">
        <v>0</v>
      </c>
      <c r="E181" s="7">
        <v>2938</v>
      </c>
      <c r="F181" s="7">
        <f t="shared" si="15"/>
        <v>2938</v>
      </c>
      <c r="G181" s="7">
        <f t="shared" si="16"/>
        <v>1762.8</v>
      </c>
      <c r="H181" s="7">
        <f t="shared" si="14"/>
        <v>1175.2</v>
      </c>
      <c r="I181" s="8">
        <f t="shared" si="17"/>
        <v>5876</v>
      </c>
      <c r="J181" s="8">
        <f t="shared" si="18"/>
        <v>1416116</v>
      </c>
      <c r="K181" s="8">
        <f t="shared" si="19"/>
        <v>146900</v>
      </c>
      <c r="M181" s="1">
        <v>171</v>
      </c>
    </row>
    <row r="182" spans="1:13" ht="22.5">
      <c r="A182" s="5" t="s">
        <v>72</v>
      </c>
      <c r="B182" s="15" t="s">
        <v>79</v>
      </c>
      <c r="C182" s="5" t="s">
        <v>3</v>
      </c>
      <c r="D182" s="6">
        <v>28</v>
      </c>
      <c r="E182" s="7">
        <v>1223</v>
      </c>
      <c r="F182" s="7">
        <f t="shared" si="15"/>
        <v>1251</v>
      </c>
      <c r="G182" s="7">
        <f t="shared" si="16"/>
        <v>750.6</v>
      </c>
      <c r="H182" s="7">
        <f t="shared" si="14"/>
        <v>500.40000000000003</v>
      </c>
      <c r="I182" s="8">
        <f t="shared" si="17"/>
        <v>2502</v>
      </c>
      <c r="J182" s="8">
        <f t="shared" si="18"/>
        <v>602982</v>
      </c>
      <c r="K182" s="8">
        <f t="shared" si="19"/>
        <v>62550</v>
      </c>
      <c r="M182" s="1">
        <v>172</v>
      </c>
    </row>
    <row r="183" spans="1:13">
      <c r="A183" s="5" t="s">
        <v>72</v>
      </c>
      <c r="B183" s="15" t="s">
        <v>80</v>
      </c>
      <c r="C183" s="5" t="s">
        <v>3</v>
      </c>
      <c r="D183" s="6">
        <v>1</v>
      </c>
      <c r="E183" s="7">
        <v>2283</v>
      </c>
      <c r="F183" s="7">
        <f t="shared" si="15"/>
        <v>2284</v>
      </c>
      <c r="G183" s="7">
        <f t="shared" si="16"/>
        <v>1370.3999999999999</v>
      </c>
      <c r="H183" s="7">
        <f t="shared" si="14"/>
        <v>913.6</v>
      </c>
      <c r="I183" s="8">
        <f t="shared" si="17"/>
        <v>4568</v>
      </c>
      <c r="J183" s="8">
        <f t="shared" si="18"/>
        <v>1100888</v>
      </c>
      <c r="K183" s="8">
        <f t="shared" si="19"/>
        <v>114200</v>
      </c>
      <c r="M183" s="1">
        <v>173</v>
      </c>
    </row>
    <row r="184" spans="1:13">
      <c r="A184" s="5"/>
      <c r="B184" s="15"/>
      <c r="C184" s="5"/>
      <c r="D184" s="6"/>
      <c r="E184" s="7"/>
      <c r="F184" s="7"/>
      <c r="G184" s="17">
        <f>SUM(G174:G183)</f>
        <v>10141.199999999999</v>
      </c>
      <c r="H184" s="17">
        <f t="shared" ref="H184:K184" si="22">SUM(H174:H183)</f>
        <v>6760.8</v>
      </c>
      <c r="I184" s="17">
        <f t="shared" si="22"/>
        <v>33804</v>
      </c>
      <c r="J184" s="17">
        <f t="shared" si="22"/>
        <v>8146764</v>
      </c>
      <c r="K184" s="17">
        <f t="shared" si="22"/>
        <v>845100</v>
      </c>
    </row>
    <row r="185" spans="1:13">
      <c r="A185" s="5" t="s">
        <v>81</v>
      </c>
      <c r="B185" s="15" t="s">
        <v>81</v>
      </c>
      <c r="C185" s="5" t="s">
        <v>10</v>
      </c>
      <c r="D185" s="6">
        <v>0</v>
      </c>
      <c r="E185" s="7">
        <v>154</v>
      </c>
      <c r="F185" s="7">
        <f t="shared" si="15"/>
        <v>154</v>
      </c>
      <c r="G185" s="7">
        <f t="shared" si="16"/>
        <v>92.399999999999991</v>
      </c>
      <c r="H185" s="7">
        <f t="shared" si="14"/>
        <v>61.6</v>
      </c>
      <c r="I185" s="8">
        <f t="shared" si="17"/>
        <v>308</v>
      </c>
      <c r="J185" s="8">
        <f t="shared" si="18"/>
        <v>74228</v>
      </c>
      <c r="K185" s="8">
        <f t="shared" si="19"/>
        <v>7700</v>
      </c>
      <c r="M185" s="1">
        <v>174</v>
      </c>
    </row>
    <row r="186" spans="1:13">
      <c r="A186" s="5" t="s">
        <v>81</v>
      </c>
      <c r="B186" s="15" t="s">
        <v>81</v>
      </c>
      <c r="C186" s="5" t="s">
        <v>49</v>
      </c>
      <c r="D186" s="6">
        <v>0</v>
      </c>
      <c r="E186" s="7">
        <v>56</v>
      </c>
      <c r="F186" s="7">
        <f t="shared" si="15"/>
        <v>56</v>
      </c>
      <c r="G186" s="7">
        <f t="shared" si="16"/>
        <v>33.6</v>
      </c>
      <c r="H186" s="7">
        <f t="shared" si="14"/>
        <v>22.400000000000002</v>
      </c>
      <c r="I186" s="8">
        <f t="shared" si="17"/>
        <v>112</v>
      </c>
      <c r="J186" s="8">
        <f t="shared" si="18"/>
        <v>26992</v>
      </c>
      <c r="K186" s="8">
        <f t="shared" si="19"/>
        <v>2800</v>
      </c>
      <c r="M186" s="1">
        <v>175</v>
      </c>
    </row>
    <row r="187" spans="1:13">
      <c r="A187" s="5" t="s">
        <v>81</v>
      </c>
      <c r="B187" s="15" t="s">
        <v>81</v>
      </c>
      <c r="C187" s="5" t="s">
        <v>3</v>
      </c>
      <c r="D187" s="6">
        <v>0</v>
      </c>
      <c r="E187" s="7">
        <v>2171</v>
      </c>
      <c r="F187" s="7">
        <f t="shared" si="15"/>
        <v>2171</v>
      </c>
      <c r="G187" s="7">
        <f t="shared" si="16"/>
        <v>1302.5999999999999</v>
      </c>
      <c r="H187" s="7">
        <f t="shared" si="14"/>
        <v>868.40000000000009</v>
      </c>
      <c r="I187" s="8">
        <f t="shared" si="17"/>
        <v>4342</v>
      </c>
      <c r="J187" s="8">
        <f t="shared" si="18"/>
        <v>1046422</v>
      </c>
      <c r="K187" s="8">
        <f t="shared" si="19"/>
        <v>108550</v>
      </c>
      <c r="M187" s="1">
        <v>176</v>
      </c>
    </row>
    <row r="188" spans="1:13">
      <c r="A188" s="5" t="s">
        <v>81</v>
      </c>
      <c r="B188" s="15" t="s">
        <v>82</v>
      </c>
      <c r="C188" s="5" t="s">
        <v>10</v>
      </c>
      <c r="D188" s="6">
        <v>0</v>
      </c>
      <c r="E188" s="7">
        <v>19</v>
      </c>
      <c r="F188" s="7">
        <f t="shared" si="15"/>
        <v>19</v>
      </c>
      <c r="G188" s="7">
        <f t="shared" si="16"/>
        <v>11.4</v>
      </c>
      <c r="H188" s="7">
        <f t="shared" si="14"/>
        <v>7.6000000000000005</v>
      </c>
      <c r="I188" s="8">
        <f t="shared" si="17"/>
        <v>38</v>
      </c>
      <c r="J188" s="8">
        <f t="shared" si="18"/>
        <v>9158</v>
      </c>
      <c r="K188" s="8">
        <f t="shared" si="19"/>
        <v>950</v>
      </c>
      <c r="M188" s="1">
        <v>177</v>
      </c>
    </row>
    <row r="189" spans="1:13">
      <c r="A189" s="5" t="s">
        <v>81</v>
      </c>
      <c r="B189" s="15" t="s">
        <v>82</v>
      </c>
      <c r="C189" s="5" t="s">
        <v>49</v>
      </c>
      <c r="D189" s="6">
        <v>0</v>
      </c>
      <c r="E189" s="7">
        <v>54</v>
      </c>
      <c r="F189" s="7">
        <f t="shared" si="15"/>
        <v>54</v>
      </c>
      <c r="G189" s="7">
        <f t="shared" si="16"/>
        <v>32.4</v>
      </c>
      <c r="H189" s="7">
        <f t="shared" si="14"/>
        <v>21.6</v>
      </c>
      <c r="I189" s="8">
        <f t="shared" si="17"/>
        <v>108</v>
      </c>
      <c r="J189" s="8">
        <f t="shared" si="18"/>
        <v>26028</v>
      </c>
      <c r="K189" s="8">
        <f t="shared" si="19"/>
        <v>2700</v>
      </c>
      <c r="M189" s="1">
        <v>178</v>
      </c>
    </row>
    <row r="190" spans="1:13">
      <c r="A190" s="5" t="s">
        <v>81</v>
      </c>
      <c r="B190" s="15" t="s">
        <v>82</v>
      </c>
      <c r="C190" s="5" t="s">
        <v>3</v>
      </c>
      <c r="D190" s="6">
        <v>0</v>
      </c>
      <c r="E190" s="7">
        <v>2204</v>
      </c>
      <c r="F190" s="7">
        <f t="shared" si="15"/>
        <v>2204</v>
      </c>
      <c r="G190" s="7">
        <f t="shared" si="16"/>
        <v>1322.3999999999999</v>
      </c>
      <c r="H190" s="7">
        <f t="shared" si="14"/>
        <v>881.6</v>
      </c>
      <c r="I190" s="8">
        <f t="shared" si="17"/>
        <v>4408</v>
      </c>
      <c r="J190" s="8">
        <f t="shared" si="18"/>
        <v>1062328</v>
      </c>
      <c r="K190" s="8">
        <f t="shared" si="19"/>
        <v>110200</v>
      </c>
      <c r="M190" s="1">
        <v>179</v>
      </c>
    </row>
    <row r="191" spans="1:13">
      <c r="A191" s="5" t="s">
        <v>81</v>
      </c>
      <c r="B191" s="15" t="s">
        <v>83</v>
      </c>
      <c r="C191" s="5" t="s">
        <v>3</v>
      </c>
      <c r="D191" s="6">
        <v>0</v>
      </c>
      <c r="E191" s="7">
        <v>695</v>
      </c>
      <c r="F191" s="7">
        <f t="shared" si="15"/>
        <v>695</v>
      </c>
      <c r="G191" s="7">
        <f t="shared" si="16"/>
        <v>417</v>
      </c>
      <c r="H191" s="7">
        <f t="shared" si="14"/>
        <v>278</v>
      </c>
      <c r="I191" s="8">
        <f t="shared" si="17"/>
        <v>1390</v>
      </c>
      <c r="J191" s="8">
        <f t="shared" si="18"/>
        <v>334990</v>
      </c>
      <c r="K191" s="8">
        <f t="shared" si="19"/>
        <v>34750</v>
      </c>
      <c r="M191" s="1">
        <v>180</v>
      </c>
    </row>
    <row r="192" spans="1:13">
      <c r="A192" s="5" t="s">
        <v>81</v>
      </c>
      <c r="B192" s="15" t="s">
        <v>84</v>
      </c>
      <c r="C192" s="5" t="s">
        <v>49</v>
      </c>
      <c r="D192" s="6">
        <v>0</v>
      </c>
      <c r="E192" s="7">
        <v>5</v>
      </c>
      <c r="F192" s="7">
        <f t="shared" si="15"/>
        <v>5</v>
      </c>
      <c r="G192" s="7">
        <f t="shared" si="16"/>
        <v>3</v>
      </c>
      <c r="H192" s="7">
        <f t="shared" si="14"/>
        <v>2</v>
      </c>
      <c r="I192" s="8">
        <f t="shared" si="17"/>
        <v>10</v>
      </c>
      <c r="J192" s="8">
        <f t="shared" si="18"/>
        <v>2410</v>
      </c>
      <c r="K192" s="8">
        <f t="shared" si="19"/>
        <v>250</v>
      </c>
      <c r="M192" s="1">
        <v>181</v>
      </c>
    </row>
    <row r="193" spans="1:13">
      <c r="A193" s="5" t="s">
        <v>81</v>
      </c>
      <c r="B193" s="15" t="s">
        <v>84</v>
      </c>
      <c r="C193" s="5" t="s">
        <v>3</v>
      </c>
      <c r="D193" s="6">
        <v>0</v>
      </c>
      <c r="E193" s="7">
        <v>787</v>
      </c>
      <c r="F193" s="7">
        <f t="shared" si="15"/>
        <v>787</v>
      </c>
      <c r="G193" s="7">
        <f t="shared" si="16"/>
        <v>472.2</v>
      </c>
      <c r="H193" s="7">
        <f t="shared" si="14"/>
        <v>314.8</v>
      </c>
      <c r="I193" s="8">
        <f t="shared" si="17"/>
        <v>1574</v>
      </c>
      <c r="J193" s="8">
        <f t="shared" si="18"/>
        <v>379334</v>
      </c>
      <c r="K193" s="8">
        <f t="shared" si="19"/>
        <v>39350</v>
      </c>
      <c r="M193" s="1">
        <v>182</v>
      </c>
    </row>
    <row r="194" spans="1:13">
      <c r="A194" s="5" t="s">
        <v>81</v>
      </c>
      <c r="B194" s="15" t="s">
        <v>85</v>
      </c>
      <c r="C194" s="5" t="s">
        <v>49</v>
      </c>
      <c r="D194" s="6">
        <v>0</v>
      </c>
      <c r="E194" s="7">
        <v>3</v>
      </c>
      <c r="F194" s="7">
        <f t="shared" si="15"/>
        <v>3</v>
      </c>
      <c r="G194" s="7">
        <f t="shared" si="16"/>
        <v>1.7999999999999998</v>
      </c>
      <c r="H194" s="7">
        <f t="shared" si="14"/>
        <v>1.2000000000000002</v>
      </c>
      <c r="I194" s="8">
        <f t="shared" si="17"/>
        <v>6</v>
      </c>
      <c r="J194" s="8">
        <f t="shared" si="18"/>
        <v>1446</v>
      </c>
      <c r="K194" s="8">
        <f t="shared" si="19"/>
        <v>150</v>
      </c>
      <c r="M194" s="1">
        <v>183</v>
      </c>
    </row>
    <row r="195" spans="1:13">
      <c r="A195" s="5" t="s">
        <v>81</v>
      </c>
      <c r="B195" s="15" t="s">
        <v>85</v>
      </c>
      <c r="C195" s="5" t="s">
        <v>3</v>
      </c>
      <c r="D195" s="6">
        <v>0</v>
      </c>
      <c r="E195" s="7">
        <v>2959</v>
      </c>
      <c r="F195" s="7">
        <f t="shared" si="15"/>
        <v>2959</v>
      </c>
      <c r="G195" s="7">
        <f t="shared" si="16"/>
        <v>1775.3999999999999</v>
      </c>
      <c r="H195" s="7">
        <f t="shared" si="14"/>
        <v>1183.6000000000001</v>
      </c>
      <c r="I195" s="8">
        <f t="shared" si="17"/>
        <v>5918</v>
      </c>
      <c r="J195" s="8">
        <f t="shared" si="18"/>
        <v>1426238</v>
      </c>
      <c r="K195" s="8">
        <f t="shared" si="19"/>
        <v>147950</v>
      </c>
      <c r="M195" s="1">
        <v>184</v>
      </c>
    </row>
    <row r="196" spans="1:13">
      <c r="A196" s="5" t="s">
        <v>81</v>
      </c>
      <c r="B196" s="15" t="s">
        <v>86</v>
      </c>
      <c r="C196" s="5" t="s">
        <v>3</v>
      </c>
      <c r="D196" s="6">
        <v>527</v>
      </c>
      <c r="E196" s="7">
        <v>2370</v>
      </c>
      <c r="F196" s="7">
        <f t="shared" si="15"/>
        <v>2897</v>
      </c>
      <c r="G196" s="7">
        <f t="shared" si="16"/>
        <v>1738.2</v>
      </c>
      <c r="H196" s="7">
        <f t="shared" si="14"/>
        <v>1158.8</v>
      </c>
      <c r="I196" s="8">
        <f t="shared" si="17"/>
        <v>5794</v>
      </c>
      <c r="J196" s="8">
        <f t="shared" si="18"/>
        <v>1396354</v>
      </c>
      <c r="K196" s="8">
        <f t="shared" si="19"/>
        <v>144850</v>
      </c>
      <c r="M196" s="1">
        <v>185</v>
      </c>
    </row>
    <row r="197" spans="1:13">
      <c r="A197" s="5" t="s">
        <v>81</v>
      </c>
      <c r="B197" s="15" t="s">
        <v>87</v>
      </c>
      <c r="C197" s="5" t="s">
        <v>29</v>
      </c>
      <c r="D197" s="6">
        <v>0</v>
      </c>
      <c r="E197" s="7">
        <v>172</v>
      </c>
      <c r="F197" s="7">
        <f t="shared" si="15"/>
        <v>172</v>
      </c>
      <c r="G197" s="7">
        <f t="shared" si="16"/>
        <v>103.2</v>
      </c>
      <c r="H197" s="7">
        <f t="shared" si="14"/>
        <v>68.8</v>
      </c>
      <c r="I197" s="8">
        <f t="shared" si="17"/>
        <v>344</v>
      </c>
      <c r="J197" s="8">
        <f t="shared" si="18"/>
        <v>82904</v>
      </c>
      <c r="K197" s="8">
        <f t="shared" si="19"/>
        <v>8600</v>
      </c>
      <c r="M197" s="1">
        <v>186</v>
      </c>
    </row>
    <row r="198" spans="1:13">
      <c r="A198" s="5" t="s">
        <v>81</v>
      </c>
      <c r="B198" s="15" t="s">
        <v>87</v>
      </c>
      <c r="C198" s="5" t="s">
        <v>3</v>
      </c>
      <c r="D198" s="6">
        <v>0</v>
      </c>
      <c r="E198" s="7">
        <v>1529</v>
      </c>
      <c r="F198" s="7">
        <f t="shared" si="15"/>
        <v>1529</v>
      </c>
      <c r="G198" s="7">
        <f t="shared" si="16"/>
        <v>917.4</v>
      </c>
      <c r="H198" s="7">
        <f t="shared" si="14"/>
        <v>611.6</v>
      </c>
      <c r="I198" s="8">
        <f t="shared" si="17"/>
        <v>3058</v>
      </c>
      <c r="J198" s="8">
        <f t="shared" si="18"/>
        <v>736978</v>
      </c>
      <c r="K198" s="8">
        <f t="shared" si="19"/>
        <v>76450</v>
      </c>
      <c r="M198" s="1">
        <v>187</v>
      </c>
    </row>
    <row r="199" spans="1:13">
      <c r="A199" s="5" t="s">
        <v>81</v>
      </c>
      <c r="B199" s="15" t="s">
        <v>88</v>
      </c>
      <c r="C199" s="5" t="s">
        <v>3</v>
      </c>
      <c r="D199" s="6">
        <v>0</v>
      </c>
      <c r="E199" s="7">
        <v>1900</v>
      </c>
      <c r="F199" s="7">
        <f t="shared" si="15"/>
        <v>1900</v>
      </c>
      <c r="G199" s="7">
        <f t="shared" si="16"/>
        <v>1140</v>
      </c>
      <c r="H199" s="7">
        <f t="shared" si="14"/>
        <v>760</v>
      </c>
      <c r="I199" s="8">
        <f t="shared" si="17"/>
        <v>3800</v>
      </c>
      <c r="J199" s="8">
        <f t="shared" si="18"/>
        <v>915800</v>
      </c>
      <c r="K199" s="8">
        <f t="shared" si="19"/>
        <v>95000</v>
      </c>
      <c r="M199" s="1">
        <v>188</v>
      </c>
    </row>
    <row r="200" spans="1:13">
      <c r="A200" s="5" t="s">
        <v>81</v>
      </c>
      <c r="B200" s="15" t="s">
        <v>89</v>
      </c>
      <c r="C200" s="5" t="s">
        <v>3</v>
      </c>
      <c r="D200" s="6">
        <v>0</v>
      </c>
      <c r="E200" s="7">
        <v>1199</v>
      </c>
      <c r="F200" s="7">
        <f t="shared" si="15"/>
        <v>1199</v>
      </c>
      <c r="G200" s="7">
        <f t="shared" si="16"/>
        <v>719.4</v>
      </c>
      <c r="H200" s="7">
        <f t="shared" si="14"/>
        <v>479.6</v>
      </c>
      <c r="I200" s="8">
        <f t="shared" si="17"/>
        <v>2398</v>
      </c>
      <c r="J200" s="8">
        <f t="shared" si="18"/>
        <v>577918</v>
      </c>
      <c r="K200" s="8">
        <f t="shared" si="19"/>
        <v>59950</v>
      </c>
      <c r="M200" s="1">
        <v>189</v>
      </c>
    </row>
    <row r="201" spans="1:13">
      <c r="A201" s="5" t="s">
        <v>81</v>
      </c>
      <c r="B201" s="15" t="s">
        <v>90</v>
      </c>
      <c r="C201" s="5" t="s">
        <v>5</v>
      </c>
      <c r="D201" s="6">
        <v>0</v>
      </c>
      <c r="E201" s="7">
        <v>33</v>
      </c>
      <c r="F201" s="7">
        <f t="shared" si="15"/>
        <v>33</v>
      </c>
      <c r="G201" s="7">
        <f t="shared" si="16"/>
        <v>19.8</v>
      </c>
      <c r="H201" s="7">
        <f t="shared" si="14"/>
        <v>13.200000000000001</v>
      </c>
      <c r="I201" s="8">
        <f t="shared" si="17"/>
        <v>66</v>
      </c>
      <c r="J201" s="8">
        <f t="shared" si="18"/>
        <v>15906</v>
      </c>
      <c r="K201" s="8">
        <f t="shared" si="19"/>
        <v>1650</v>
      </c>
      <c r="M201" s="1">
        <v>190</v>
      </c>
    </row>
    <row r="202" spans="1:13">
      <c r="A202" s="5" t="s">
        <v>81</v>
      </c>
      <c r="B202" s="15" t="s">
        <v>90</v>
      </c>
      <c r="C202" s="5" t="s">
        <v>2</v>
      </c>
      <c r="D202" s="6">
        <v>0</v>
      </c>
      <c r="E202" s="7">
        <v>1</v>
      </c>
      <c r="F202" s="7">
        <f t="shared" si="15"/>
        <v>1</v>
      </c>
      <c r="G202" s="7">
        <f t="shared" si="16"/>
        <v>0.6</v>
      </c>
      <c r="H202" s="7">
        <f t="shared" si="14"/>
        <v>0.4</v>
      </c>
      <c r="I202" s="8">
        <f t="shared" si="17"/>
        <v>2</v>
      </c>
      <c r="J202" s="8">
        <f t="shared" si="18"/>
        <v>482</v>
      </c>
      <c r="K202" s="8">
        <f t="shared" si="19"/>
        <v>50</v>
      </c>
      <c r="M202" s="1">
        <v>191</v>
      </c>
    </row>
    <row r="203" spans="1:13">
      <c r="A203" s="5" t="s">
        <v>81</v>
      </c>
      <c r="B203" s="15" t="s">
        <v>90</v>
      </c>
      <c r="C203" s="5" t="s">
        <v>10</v>
      </c>
      <c r="D203" s="6">
        <v>0</v>
      </c>
      <c r="E203" s="7">
        <v>120</v>
      </c>
      <c r="F203" s="7">
        <f t="shared" si="15"/>
        <v>120</v>
      </c>
      <c r="G203" s="7">
        <f t="shared" si="16"/>
        <v>72</v>
      </c>
      <c r="H203" s="7">
        <f t="shared" ref="H203:H269" si="23">F203*0.4</f>
        <v>48</v>
      </c>
      <c r="I203" s="8">
        <f t="shared" si="17"/>
        <v>240</v>
      </c>
      <c r="J203" s="8">
        <f t="shared" si="18"/>
        <v>57840</v>
      </c>
      <c r="K203" s="8">
        <f t="shared" si="19"/>
        <v>6000</v>
      </c>
      <c r="M203" s="1">
        <v>192</v>
      </c>
    </row>
    <row r="204" spans="1:13">
      <c r="A204" s="5" t="s">
        <v>81</v>
      </c>
      <c r="B204" s="15" t="s">
        <v>90</v>
      </c>
      <c r="C204" s="5" t="s">
        <v>49</v>
      </c>
      <c r="D204" s="6">
        <v>0</v>
      </c>
      <c r="E204" s="7">
        <v>32</v>
      </c>
      <c r="F204" s="7">
        <f t="shared" si="15"/>
        <v>32</v>
      </c>
      <c r="G204" s="7">
        <f t="shared" si="16"/>
        <v>19.2</v>
      </c>
      <c r="H204" s="7">
        <f t="shared" si="23"/>
        <v>12.8</v>
      </c>
      <c r="I204" s="8">
        <f t="shared" si="17"/>
        <v>64</v>
      </c>
      <c r="J204" s="8">
        <f t="shared" si="18"/>
        <v>15424</v>
      </c>
      <c r="K204" s="8">
        <f t="shared" si="19"/>
        <v>1600</v>
      </c>
      <c r="M204" s="1">
        <v>193</v>
      </c>
    </row>
    <row r="205" spans="1:13">
      <c r="A205" s="5" t="s">
        <v>81</v>
      </c>
      <c r="B205" s="15" t="s">
        <v>90</v>
      </c>
      <c r="C205" s="5" t="s">
        <v>3</v>
      </c>
      <c r="D205" s="6">
        <v>0</v>
      </c>
      <c r="E205" s="7">
        <v>2101</v>
      </c>
      <c r="F205" s="7">
        <f t="shared" ref="F205:F270" si="24">D205+E205</f>
        <v>2101</v>
      </c>
      <c r="G205" s="7">
        <f t="shared" ref="G205:G270" si="25">F205*0.6</f>
        <v>1260.5999999999999</v>
      </c>
      <c r="H205" s="7">
        <f t="shared" si="23"/>
        <v>840.40000000000009</v>
      </c>
      <c r="I205" s="8">
        <f t="shared" ref="I205:I270" si="26">F205*2</f>
        <v>4202</v>
      </c>
      <c r="J205" s="8">
        <f t="shared" ref="J205:J270" si="27">241*I205</f>
        <v>1012682</v>
      </c>
      <c r="K205" s="8">
        <f t="shared" ref="K205:K270" si="28">F205*50</f>
        <v>105050</v>
      </c>
      <c r="M205" s="1">
        <v>194</v>
      </c>
    </row>
    <row r="206" spans="1:13">
      <c r="A206" s="5" t="s">
        <v>81</v>
      </c>
      <c r="B206" s="15" t="s">
        <v>90</v>
      </c>
      <c r="C206" s="5" t="s">
        <v>36</v>
      </c>
      <c r="D206" s="6">
        <v>0</v>
      </c>
      <c r="E206" s="7">
        <v>3</v>
      </c>
      <c r="F206" s="7">
        <f t="shared" si="24"/>
        <v>3</v>
      </c>
      <c r="G206" s="7">
        <f t="shared" si="25"/>
        <v>1.7999999999999998</v>
      </c>
      <c r="H206" s="7">
        <f t="shared" si="23"/>
        <v>1.2000000000000002</v>
      </c>
      <c r="I206" s="8">
        <f t="shared" si="26"/>
        <v>6</v>
      </c>
      <c r="J206" s="8">
        <f t="shared" si="27"/>
        <v>1446</v>
      </c>
      <c r="K206" s="8">
        <f t="shared" si="28"/>
        <v>150</v>
      </c>
      <c r="M206" s="1">
        <v>195</v>
      </c>
    </row>
    <row r="207" spans="1:13">
      <c r="A207" s="5" t="s">
        <v>81</v>
      </c>
      <c r="B207" s="15" t="s">
        <v>91</v>
      </c>
      <c r="C207" s="5" t="s">
        <v>49</v>
      </c>
      <c r="D207" s="6">
        <v>0</v>
      </c>
      <c r="E207" s="7">
        <v>46</v>
      </c>
      <c r="F207" s="7">
        <f t="shared" si="24"/>
        <v>46</v>
      </c>
      <c r="G207" s="7">
        <f t="shared" si="25"/>
        <v>27.599999999999998</v>
      </c>
      <c r="H207" s="7">
        <f t="shared" si="23"/>
        <v>18.400000000000002</v>
      </c>
      <c r="I207" s="8">
        <f t="shared" si="26"/>
        <v>92</v>
      </c>
      <c r="J207" s="8">
        <f t="shared" si="27"/>
        <v>22172</v>
      </c>
      <c r="K207" s="8">
        <f t="shared" si="28"/>
        <v>2300</v>
      </c>
      <c r="M207" s="1">
        <v>196</v>
      </c>
    </row>
    <row r="208" spans="1:13">
      <c r="A208" s="5" t="s">
        <v>81</v>
      </c>
      <c r="B208" s="15" t="s">
        <v>91</v>
      </c>
      <c r="C208" s="5" t="s">
        <v>3</v>
      </c>
      <c r="D208" s="6">
        <v>0</v>
      </c>
      <c r="E208" s="7">
        <v>1256</v>
      </c>
      <c r="F208" s="7">
        <f t="shared" si="24"/>
        <v>1256</v>
      </c>
      <c r="G208" s="7">
        <f t="shared" si="25"/>
        <v>753.6</v>
      </c>
      <c r="H208" s="7">
        <f t="shared" si="23"/>
        <v>502.40000000000003</v>
      </c>
      <c r="I208" s="8">
        <f t="shared" si="26"/>
        <v>2512</v>
      </c>
      <c r="J208" s="8">
        <f t="shared" si="27"/>
        <v>605392</v>
      </c>
      <c r="K208" s="8">
        <f t="shared" si="28"/>
        <v>62800</v>
      </c>
      <c r="M208" s="1">
        <v>197</v>
      </c>
    </row>
    <row r="209" spans="1:13">
      <c r="A209" s="5" t="s">
        <v>81</v>
      </c>
      <c r="B209" s="15" t="s">
        <v>92</v>
      </c>
      <c r="C209" s="5" t="s">
        <v>49</v>
      </c>
      <c r="D209" s="6">
        <v>0</v>
      </c>
      <c r="E209" s="7">
        <v>1</v>
      </c>
      <c r="F209" s="7">
        <f t="shared" si="24"/>
        <v>1</v>
      </c>
      <c r="G209" s="7">
        <f t="shared" si="25"/>
        <v>0.6</v>
      </c>
      <c r="H209" s="7">
        <f t="shared" si="23"/>
        <v>0.4</v>
      </c>
      <c r="I209" s="8">
        <f t="shared" si="26"/>
        <v>2</v>
      </c>
      <c r="J209" s="8">
        <f t="shared" si="27"/>
        <v>482</v>
      </c>
      <c r="K209" s="8">
        <f t="shared" si="28"/>
        <v>50</v>
      </c>
      <c r="M209" s="1">
        <v>198</v>
      </c>
    </row>
    <row r="210" spans="1:13">
      <c r="A210" s="5" t="s">
        <v>81</v>
      </c>
      <c r="B210" s="15" t="s">
        <v>92</v>
      </c>
      <c r="C210" s="5" t="s">
        <v>3</v>
      </c>
      <c r="D210" s="6">
        <v>0</v>
      </c>
      <c r="E210" s="7">
        <v>1373</v>
      </c>
      <c r="F210" s="7">
        <f t="shared" si="24"/>
        <v>1373</v>
      </c>
      <c r="G210" s="7">
        <f t="shared" si="25"/>
        <v>823.8</v>
      </c>
      <c r="H210" s="7">
        <f t="shared" si="23"/>
        <v>549.20000000000005</v>
      </c>
      <c r="I210" s="8">
        <f t="shared" si="26"/>
        <v>2746</v>
      </c>
      <c r="J210" s="8">
        <f t="shared" si="27"/>
        <v>661786</v>
      </c>
      <c r="K210" s="8">
        <f t="shared" si="28"/>
        <v>68650</v>
      </c>
      <c r="M210" s="1">
        <v>199</v>
      </c>
    </row>
    <row r="211" spans="1:13">
      <c r="A211" s="5" t="s">
        <v>81</v>
      </c>
      <c r="B211" s="15" t="s">
        <v>92</v>
      </c>
      <c r="C211" s="5" t="s">
        <v>36</v>
      </c>
      <c r="D211" s="6">
        <v>0</v>
      </c>
      <c r="E211" s="7">
        <v>90</v>
      </c>
      <c r="F211" s="7">
        <f t="shared" si="24"/>
        <v>90</v>
      </c>
      <c r="G211" s="7">
        <f t="shared" si="25"/>
        <v>54</v>
      </c>
      <c r="H211" s="7">
        <f t="shared" si="23"/>
        <v>36</v>
      </c>
      <c r="I211" s="8">
        <f t="shared" si="26"/>
        <v>180</v>
      </c>
      <c r="J211" s="8">
        <f t="shared" si="27"/>
        <v>43380</v>
      </c>
      <c r="K211" s="8">
        <f t="shared" si="28"/>
        <v>4500</v>
      </c>
      <c r="M211" s="1">
        <v>200</v>
      </c>
    </row>
    <row r="212" spans="1:13">
      <c r="A212" s="5" t="s">
        <v>81</v>
      </c>
      <c r="B212" s="15" t="s">
        <v>93</v>
      </c>
      <c r="C212" s="5" t="s">
        <v>49</v>
      </c>
      <c r="D212" s="6">
        <v>0</v>
      </c>
      <c r="E212" s="7">
        <v>177</v>
      </c>
      <c r="F212" s="7">
        <f t="shared" si="24"/>
        <v>177</v>
      </c>
      <c r="G212" s="7">
        <f t="shared" si="25"/>
        <v>106.2</v>
      </c>
      <c r="H212" s="7">
        <f t="shared" si="23"/>
        <v>70.8</v>
      </c>
      <c r="I212" s="8">
        <f t="shared" si="26"/>
        <v>354</v>
      </c>
      <c r="J212" s="8">
        <f t="shared" si="27"/>
        <v>85314</v>
      </c>
      <c r="K212" s="8">
        <f t="shared" si="28"/>
        <v>8850</v>
      </c>
      <c r="M212" s="1">
        <v>201</v>
      </c>
    </row>
    <row r="213" spans="1:13">
      <c r="A213" s="5" t="s">
        <v>81</v>
      </c>
      <c r="B213" s="15" t="s">
        <v>93</v>
      </c>
      <c r="C213" s="5" t="s">
        <v>3</v>
      </c>
      <c r="D213" s="6">
        <v>0</v>
      </c>
      <c r="E213" s="7">
        <v>1775</v>
      </c>
      <c r="F213" s="7">
        <f t="shared" si="24"/>
        <v>1775</v>
      </c>
      <c r="G213" s="7">
        <f t="shared" si="25"/>
        <v>1065</v>
      </c>
      <c r="H213" s="7">
        <f t="shared" si="23"/>
        <v>710</v>
      </c>
      <c r="I213" s="8">
        <f t="shared" si="26"/>
        <v>3550</v>
      </c>
      <c r="J213" s="8">
        <f t="shared" si="27"/>
        <v>855550</v>
      </c>
      <c r="K213" s="8">
        <f t="shared" si="28"/>
        <v>88750</v>
      </c>
      <c r="M213" s="1">
        <v>202</v>
      </c>
    </row>
    <row r="214" spans="1:13">
      <c r="A214" s="5"/>
      <c r="B214" s="15"/>
      <c r="C214" s="5"/>
      <c r="D214" s="6"/>
      <c r="E214" s="7"/>
      <c r="F214" s="7"/>
      <c r="G214" s="17">
        <f>SUM(G185:G213)</f>
        <v>14287.2</v>
      </c>
      <c r="H214" s="17">
        <f t="shared" ref="H214:K214" si="29">SUM(H185:H213)</f>
        <v>9524.7999999999993</v>
      </c>
      <c r="I214" s="17">
        <f t="shared" si="29"/>
        <v>47624</v>
      </c>
      <c r="J214" s="17">
        <f t="shared" si="29"/>
        <v>11477384</v>
      </c>
      <c r="K214" s="17">
        <f t="shared" si="29"/>
        <v>1190600</v>
      </c>
    </row>
    <row r="215" spans="1:13">
      <c r="A215" s="5" t="s">
        <v>94</v>
      </c>
      <c r="B215" s="15" t="s">
        <v>95</v>
      </c>
      <c r="C215" s="5" t="s">
        <v>3</v>
      </c>
      <c r="D215" s="6">
        <v>0</v>
      </c>
      <c r="E215" s="7">
        <v>2404</v>
      </c>
      <c r="F215" s="7">
        <f t="shared" si="24"/>
        <v>2404</v>
      </c>
      <c r="G215" s="7">
        <f t="shared" si="25"/>
        <v>1442.3999999999999</v>
      </c>
      <c r="H215" s="7">
        <f t="shared" si="23"/>
        <v>961.6</v>
      </c>
      <c r="I215" s="8">
        <f t="shared" si="26"/>
        <v>4808</v>
      </c>
      <c r="J215" s="8">
        <f t="shared" si="27"/>
        <v>1158728</v>
      </c>
      <c r="K215" s="8">
        <f t="shared" si="28"/>
        <v>120200</v>
      </c>
      <c r="M215" s="1">
        <v>203</v>
      </c>
    </row>
    <row r="216" spans="1:13">
      <c r="A216" s="5" t="s">
        <v>94</v>
      </c>
      <c r="B216" s="15" t="s">
        <v>96</v>
      </c>
      <c r="C216" s="5" t="s">
        <v>3</v>
      </c>
      <c r="D216" s="6">
        <v>0</v>
      </c>
      <c r="E216" s="7">
        <v>464</v>
      </c>
      <c r="F216" s="7">
        <f t="shared" si="24"/>
        <v>464</v>
      </c>
      <c r="G216" s="7">
        <f t="shared" si="25"/>
        <v>278.39999999999998</v>
      </c>
      <c r="H216" s="7">
        <f t="shared" si="23"/>
        <v>185.60000000000002</v>
      </c>
      <c r="I216" s="8">
        <f t="shared" si="26"/>
        <v>928</v>
      </c>
      <c r="J216" s="8">
        <f t="shared" si="27"/>
        <v>223648</v>
      </c>
      <c r="K216" s="8">
        <f t="shared" si="28"/>
        <v>23200</v>
      </c>
      <c r="M216" s="1">
        <v>204</v>
      </c>
    </row>
    <row r="217" spans="1:13">
      <c r="A217" s="5" t="s">
        <v>94</v>
      </c>
      <c r="B217" s="15" t="s">
        <v>97</v>
      </c>
      <c r="C217" s="5" t="s">
        <v>3</v>
      </c>
      <c r="D217" s="6">
        <v>0</v>
      </c>
      <c r="E217" s="7">
        <v>1000</v>
      </c>
      <c r="F217" s="7">
        <f t="shared" si="24"/>
        <v>1000</v>
      </c>
      <c r="G217" s="7">
        <f t="shared" si="25"/>
        <v>600</v>
      </c>
      <c r="H217" s="7">
        <f t="shared" si="23"/>
        <v>400</v>
      </c>
      <c r="I217" s="8">
        <f t="shared" si="26"/>
        <v>2000</v>
      </c>
      <c r="J217" s="8">
        <f t="shared" si="27"/>
        <v>482000</v>
      </c>
      <c r="K217" s="8">
        <f t="shared" si="28"/>
        <v>50000</v>
      </c>
      <c r="M217" s="1">
        <v>205</v>
      </c>
    </row>
    <row r="218" spans="1:13">
      <c r="A218" s="5" t="s">
        <v>94</v>
      </c>
      <c r="B218" s="15" t="s">
        <v>98</v>
      </c>
      <c r="C218" s="5" t="s">
        <v>3</v>
      </c>
      <c r="D218" s="6">
        <v>0</v>
      </c>
      <c r="E218" s="7">
        <v>960</v>
      </c>
      <c r="F218" s="7">
        <f t="shared" si="24"/>
        <v>960</v>
      </c>
      <c r="G218" s="7">
        <f t="shared" si="25"/>
        <v>576</v>
      </c>
      <c r="H218" s="7">
        <f t="shared" si="23"/>
        <v>384</v>
      </c>
      <c r="I218" s="8">
        <f t="shared" si="26"/>
        <v>1920</v>
      </c>
      <c r="J218" s="8">
        <f t="shared" si="27"/>
        <v>462720</v>
      </c>
      <c r="K218" s="8">
        <f t="shared" si="28"/>
        <v>48000</v>
      </c>
      <c r="M218" s="1">
        <v>206</v>
      </c>
    </row>
    <row r="219" spans="1:13">
      <c r="A219" s="5" t="s">
        <v>94</v>
      </c>
      <c r="B219" s="15" t="s">
        <v>94</v>
      </c>
      <c r="C219" s="5" t="s">
        <v>3</v>
      </c>
      <c r="D219" s="6">
        <f>42+1</f>
        <v>43</v>
      </c>
      <c r="E219" s="7">
        <v>630</v>
      </c>
      <c r="F219" s="7">
        <f t="shared" si="24"/>
        <v>673</v>
      </c>
      <c r="G219" s="7">
        <f t="shared" si="25"/>
        <v>403.8</v>
      </c>
      <c r="H219" s="7">
        <f t="shared" si="23"/>
        <v>269.2</v>
      </c>
      <c r="I219" s="8">
        <f t="shared" si="26"/>
        <v>1346</v>
      </c>
      <c r="J219" s="8">
        <f t="shared" si="27"/>
        <v>324386</v>
      </c>
      <c r="K219" s="8">
        <f t="shared" si="28"/>
        <v>33650</v>
      </c>
      <c r="M219" s="1">
        <v>207</v>
      </c>
    </row>
    <row r="220" spans="1:13">
      <c r="A220" s="5" t="s">
        <v>94</v>
      </c>
      <c r="B220" s="15" t="s">
        <v>99</v>
      </c>
      <c r="C220" s="5" t="s">
        <v>3</v>
      </c>
      <c r="D220" s="6">
        <v>2</v>
      </c>
      <c r="E220" s="7">
        <v>185</v>
      </c>
      <c r="F220" s="7">
        <f t="shared" si="24"/>
        <v>187</v>
      </c>
      <c r="G220" s="7">
        <f t="shared" si="25"/>
        <v>112.2</v>
      </c>
      <c r="H220" s="7">
        <f t="shared" si="23"/>
        <v>74.8</v>
      </c>
      <c r="I220" s="8">
        <f t="shared" si="26"/>
        <v>374</v>
      </c>
      <c r="J220" s="8">
        <f t="shared" si="27"/>
        <v>90134</v>
      </c>
      <c r="K220" s="8">
        <f t="shared" si="28"/>
        <v>9350</v>
      </c>
      <c r="M220" s="1">
        <v>208</v>
      </c>
    </row>
    <row r="221" spans="1:13">
      <c r="A221" s="5" t="s">
        <v>94</v>
      </c>
      <c r="B221" s="15" t="s">
        <v>100</v>
      </c>
      <c r="C221" s="5" t="s">
        <v>5</v>
      </c>
      <c r="D221" s="6">
        <v>0</v>
      </c>
      <c r="E221" s="7">
        <v>8</v>
      </c>
      <c r="F221" s="7">
        <f t="shared" si="24"/>
        <v>8</v>
      </c>
      <c r="G221" s="7">
        <f t="shared" si="25"/>
        <v>4.8</v>
      </c>
      <c r="H221" s="7">
        <f t="shared" si="23"/>
        <v>3.2</v>
      </c>
      <c r="I221" s="8">
        <f t="shared" si="26"/>
        <v>16</v>
      </c>
      <c r="J221" s="8">
        <f t="shared" si="27"/>
        <v>3856</v>
      </c>
      <c r="K221" s="8">
        <f t="shared" si="28"/>
        <v>400</v>
      </c>
      <c r="M221" s="1">
        <v>209</v>
      </c>
    </row>
    <row r="222" spans="1:13">
      <c r="A222" s="5" t="s">
        <v>94</v>
      </c>
      <c r="B222" s="15" t="s">
        <v>100</v>
      </c>
      <c r="C222" s="5" t="s">
        <v>3</v>
      </c>
      <c r="D222" s="6">
        <v>0</v>
      </c>
      <c r="E222" s="7">
        <v>1926</v>
      </c>
      <c r="F222" s="7">
        <f t="shared" si="24"/>
        <v>1926</v>
      </c>
      <c r="G222" s="7">
        <f t="shared" si="25"/>
        <v>1155.5999999999999</v>
      </c>
      <c r="H222" s="7">
        <f t="shared" si="23"/>
        <v>770.40000000000009</v>
      </c>
      <c r="I222" s="8">
        <f t="shared" si="26"/>
        <v>3852</v>
      </c>
      <c r="J222" s="8">
        <f t="shared" si="27"/>
        <v>928332</v>
      </c>
      <c r="K222" s="8">
        <f t="shared" si="28"/>
        <v>96300</v>
      </c>
      <c r="M222" s="1">
        <v>210</v>
      </c>
    </row>
    <row r="223" spans="1:13">
      <c r="A223" s="5" t="s">
        <v>94</v>
      </c>
      <c r="B223" s="15" t="s">
        <v>101</v>
      </c>
      <c r="C223" s="5" t="s">
        <v>3</v>
      </c>
      <c r="D223" s="6">
        <v>24</v>
      </c>
      <c r="E223" s="7">
        <v>389</v>
      </c>
      <c r="F223" s="7">
        <f t="shared" si="24"/>
        <v>413</v>
      </c>
      <c r="G223" s="7">
        <f t="shared" si="25"/>
        <v>247.79999999999998</v>
      </c>
      <c r="H223" s="7">
        <f t="shared" si="23"/>
        <v>165.20000000000002</v>
      </c>
      <c r="I223" s="8">
        <f t="shared" si="26"/>
        <v>826</v>
      </c>
      <c r="J223" s="8">
        <f t="shared" si="27"/>
        <v>199066</v>
      </c>
      <c r="K223" s="8">
        <f t="shared" si="28"/>
        <v>20650</v>
      </c>
      <c r="M223" s="1">
        <v>211</v>
      </c>
    </row>
    <row r="224" spans="1:13">
      <c r="A224" s="5" t="s">
        <v>94</v>
      </c>
      <c r="B224" s="15" t="s">
        <v>102</v>
      </c>
      <c r="C224" s="5" t="s">
        <v>3</v>
      </c>
      <c r="D224" s="6">
        <f>285+1</f>
        <v>286</v>
      </c>
      <c r="E224" s="7">
        <v>509</v>
      </c>
      <c r="F224" s="7">
        <f t="shared" si="24"/>
        <v>795</v>
      </c>
      <c r="G224" s="7">
        <f t="shared" si="25"/>
        <v>477</v>
      </c>
      <c r="H224" s="7">
        <f t="shared" si="23"/>
        <v>318</v>
      </c>
      <c r="I224" s="8">
        <f t="shared" si="26"/>
        <v>1590</v>
      </c>
      <c r="J224" s="8">
        <f t="shared" si="27"/>
        <v>383190</v>
      </c>
      <c r="K224" s="8">
        <f t="shared" si="28"/>
        <v>39750</v>
      </c>
      <c r="M224" s="1">
        <v>212</v>
      </c>
    </row>
    <row r="225" spans="1:13">
      <c r="A225" s="5" t="s">
        <v>94</v>
      </c>
      <c r="B225" s="15" t="s">
        <v>103</v>
      </c>
      <c r="C225" s="5" t="s">
        <v>3</v>
      </c>
      <c r="D225" s="6">
        <f>627+1</f>
        <v>628</v>
      </c>
      <c r="E225" s="7">
        <v>1622</v>
      </c>
      <c r="F225" s="7">
        <f t="shared" si="24"/>
        <v>2250</v>
      </c>
      <c r="G225" s="7">
        <f t="shared" si="25"/>
        <v>1350</v>
      </c>
      <c r="H225" s="7">
        <f t="shared" si="23"/>
        <v>900</v>
      </c>
      <c r="I225" s="8">
        <f t="shared" si="26"/>
        <v>4500</v>
      </c>
      <c r="J225" s="8">
        <f t="shared" si="27"/>
        <v>1084500</v>
      </c>
      <c r="K225" s="8">
        <f t="shared" si="28"/>
        <v>112500</v>
      </c>
      <c r="M225" s="1">
        <v>213</v>
      </c>
    </row>
    <row r="226" spans="1:13">
      <c r="A226" s="5" t="s">
        <v>94</v>
      </c>
      <c r="B226" s="15" t="s">
        <v>104</v>
      </c>
      <c r="C226" s="5" t="s">
        <v>29</v>
      </c>
      <c r="D226" s="6">
        <v>0</v>
      </c>
      <c r="E226" s="7">
        <v>6</v>
      </c>
      <c r="F226" s="7">
        <f t="shared" si="24"/>
        <v>6</v>
      </c>
      <c r="G226" s="7">
        <f t="shared" si="25"/>
        <v>3.5999999999999996</v>
      </c>
      <c r="H226" s="7">
        <f t="shared" si="23"/>
        <v>2.4000000000000004</v>
      </c>
      <c r="I226" s="8">
        <f t="shared" si="26"/>
        <v>12</v>
      </c>
      <c r="J226" s="8">
        <f t="shared" si="27"/>
        <v>2892</v>
      </c>
      <c r="K226" s="8">
        <f t="shared" si="28"/>
        <v>300</v>
      </c>
      <c r="M226" s="1">
        <v>214</v>
      </c>
    </row>
    <row r="227" spans="1:13">
      <c r="A227" s="5" t="s">
        <v>94</v>
      </c>
      <c r="B227" s="15" t="s">
        <v>104</v>
      </c>
      <c r="C227" s="5" t="s">
        <v>5</v>
      </c>
      <c r="D227" s="6">
        <v>0</v>
      </c>
      <c r="E227" s="7">
        <v>5</v>
      </c>
      <c r="F227" s="7">
        <f t="shared" si="24"/>
        <v>5</v>
      </c>
      <c r="G227" s="7">
        <f t="shared" si="25"/>
        <v>3</v>
      </c>
      <c r="H227" s="7">
        <f t="shared" si="23"/>
        <v>2</v>
      </c>
      <c r="I227" s="8">
        <f t="shared" si="26"/>
        <v>10</v>
      </c>
      <c r="J227" s="8">
        <f t="shared" si="27"/>
        <v>2410</v>
      </c>
      <c r="K227" s="8">
        <f t="shared" si="28"/>
        <v>250</v>
      </c>
      <c r="M227" s="1">
        <v>215</v>
      </c>
    </row>
    <row r="228" spans="1:13">
      <c r="A228" s="5" t="s">
        <v>94</v>
      </c>
      <c r="B228" s="15" t="s">
        <v>104</v>
      </c>
      <c r="C228" s="5" t="s">
        <v>10</v>
      </c>
      <c r="D228" s="6">
        <v>0</v>
      </c>
      <c r="E228" s="7">
        <v>41</v>
      </c>
      <c r="F228" s="7">
        <f t="shared" si="24"/>
        <v>41</v>
      </c>
      <c r="G228" s="7">
        <f t="shared" si="25"/>
        <v>24.599999999999998</v>
      </c>
      <c r="H228" s="7">
        <f t="shared" si="23"/>
        <v>16.400000000000002</v>
      </c>
      <c r="I228" s="8">
        <f t="shared" si="26"/>
        <v>82</v>
      </c>
      <c r="J228" s="8">
        <f t="shared" si="27"/>
        <v>19762</v>
      </c>
      <c r="K228" s="8">
        <f t="shared" si="28"/>
        <v>2050</v>
      </c>
      <c r="M228" s="1">
        <v>216</v>
      </c>
    </row>
    <row r="229" spans="1:13">
      <c r="A229" s="5" t="s">
        <v>94</v>
      </c>
      <c r="B229" s="15" t="s">
        <v>104</v>
      </c>
      <c r="C229" s="5" t="s">
        <v>3</v>
      </c>
      <c r="D229" s="6">
        <v>0</v>
      </c>
      <c r="E229" s="7">
        <v>3392</v>
      </c>
      <c r="F229" s="7">
        <f t="shared" si="24"/>
        <v>3392</v>
      </c>
      <c r="G229" s="7">
        <f t="shared" si="25"/>
        <v>2035.1999999999998</v>
      </c>
      <c r="H229" s="7">
        <f t="shared" si="23"/>
        <v>1356.8000000000002</v>
      </c>
      <c r="I229" s="8">
        <f t="shared" si="26"/>
        <v>6784</v>
      </c>
      <c r="J229" s="8">
        <f t="shared" si="27"/>
        <v>1634944</v>
      </c>
      <c r="K229" s="8">
        <f t="shared" si="28"/>
        <v>169600</v>
      </c>
      <c r="M229" s="1">
        <v>217</v>
      </c>
    </row>
    <row r="230" spans="1:13">
      <c r="A230" s="5" t="s">
        <v>94</v>
      </c>
      <c r="B230" s="15" t="s">
        <v>104</v>
      </c>
      <c r="C230" s="5" t="s">
        <v>36</v>
      </c>
      <c r="D230" s="6">
        <v>0</v>
      </c>
      <c r="E230" s="7">
        <v>39</v>
      </c>
      <c r="F230" s="7">
        <f t="shared" si="24"/>
        <v>39</v>
      </c>
      <c r="G230" s="7">
        <f t="shared" si="25"/>
        <v>23.4</v>
      </c>
      <c r="H230" s="7">
        <f t="shared" si="23"/>
        <v>15.600000000000001</v>
      </c>
      <c r="I230" s="8">
        <f t="shared" si="26"/>
        <v>78</v>
      </c>
      <c r="J230" s="8">
        <f t="shared" si="27"/>
        <v>18798</v>
      </c>
      <c r="K230" s="8">
        <f t="shared" si="28"/>
        <v>1950</v>
      </c>
      <c r="M230" s="1">
        <v>218</v>
      </c>
    </row>
    <row r="231" spans="1:13">
      <c r="A231" s="5" t="s">
        <v>94</v>
      </c>
      <c r="B231" s="15" t="s">
        <v>105</v>
      </c>
      <c r="C231" s="5" t="s">
        <v>3</v>
      </c>
      <c r="D231" s="6">
        <v>0</v>
      </c>
      <c r="E231" s="7">
        <v>786</v>
      </c>
      <c r="F231" s="7">
        <f t="shared" si="24"/>
        <v>786</v>
      </c>
      <c r="G231" s="7">
        <f t="shared" si="25"/>
        <v>471.59999999999997</v>
      </c>
      <c r="H231" s="7">
        <f t="shared" si="23"/>
        <v>314.40000000000003</v>
      </c>
      <c r="I231" s="8">
        <f t="shared" si="26"/>
        <v>1572</v>
      </c>
      <c r="J231" s="8">
        <f t="shared" si="27"/>
        <v>378852</v>
      </c>
      <c r="K231" s="8">
        <f t="shared" si="28"/>
        <v>39300</v>
      </c>
      <c r="M231" s="1">
        <v>219</v>
      </c>
    </row>
    <row r="232" spans="1:13">
      <c r="A232" s="5" t="s">
        <v>94</v>
      </c>
      <c r="B232" s="15" t="s">
        <v>106</v>
      </c>
      <c r="C232" s="5" t="s">
        <v>3</v>
      </c>
      <c r="D232" s="6">
        <v>0</v>
      </c>
      <c r="E232" s="7">
        <v>803</v>
      </c>
      <c r="F232" s="7">
        <f t="shared" si="24"/>
        <v>803</v>
      </c>
      <c r="G232" s="7">
        <f t="shared" si="25"/>
        <v>481.79999999999995</v>
      </c>
      <c r="H232" s="7">
        <f t="shared" si="23"/>
        <v>321.20000000000005</v>
      </c>
      <c r="I232" s="8">
        <f t="shared" si="26"/>
        <v>1606</v>
      </c>
      <c r="J232" s="8">
        <f t="shared" si="27"/>
        <v>387046</v>
      </c>
      <c r="K232" s="8">
        <f t="shared" si="28"/>
        <v>40150</v>
      </c>
      <c r="M232" s="1">
        <v>220</v>
      </c>
    </row>
    <row r="233" spans="1:13">
      <c r="A233" s="5" t="s">
        <v>94</v>
      </c>
      <c r="B233" s="15" t="s">
        <v>107</v>
      </c>
      <c r="C233" s="5" t="s">
        <v>10</v>
      </c>
      <c r="D233" s="6">
        <v>0</v>
      </c>
      <c r="E233" s="7">
        <v>162</v>
      </c>
      <c r="F233" s="7">
        <f t="shared" si="24"/>
        <v>162</v>
      </c>
      <c r="G233" s="7">
        <f t="shared" si="25"/>
        <v>97.2</v>
      </c>
      <c r="H233" s="7">
        <f t="shared" si="23"/>
        <v>64.8</v>
      </c>
      <c r="I233" s="8">
        <f t="shared" si="26"/>
        <v>324</v>
      </c>
      <c r="J233" s="8">
        <f t="shared" si="27"/>
        <v>78084</v>
      </c>
      <c r="K233" s="8">
        <f t="shared" si="28"/>
        <v>8100</v>
      </c>
      <c r="M233" s="1">
        <v>221</v>
      </c>
    </row>
    <row r="234" spans="1:13">
      <c r="A234" s="5" t="s">
        <v>94</v>
      </c>
      <c r="B234" s="15" t="s">
        <v>107</v>
      </c>
      <c r="C234" s="5" t="s">
        <v>3</v>
      </c>
      <c r="D234" s="6">
        <v>125</v>
      </c>
      <c r="E234" s="7">
        <v>1622</v>
      </c>
      <c r="F234" s="7">
        <f t="shared" si="24"/>
        <v>1747</v>
      </c>
      <c r="G234" s="7">
        <f t="shared" si="25"/>
        <v>1048.2</v>
      </c>
      <c r="H234" s="7">
        <f t="shared" si="23"/>
        <v>698.80000000000007</v>
      </c>
      <c r="I234" s="8">
        <f t="shared" si="26"/>
        <v>3494</v>
      </c>
      <c r="J234" s="8">
        <f t="shared" si="27"/>
        <v>842054</v>
      </c>
      <c r="K234" s="8">
        <f t="shared" si="28"/>
        <v>87350</v>
      </c>
      <c r="M234" s="1">
        <v>222</v>
      </c>
    </row>
    <row r="235" spans="1:13">
      <c r="A235" s="5" t="s">
        <v>94</v>
      </c>
      <c r="B235" s="15" t="s">
        <v>108</v>
      </c>
      <c r="C235" s="5" t="s">
        <v>3</v>
      </c>
      <c r="D235" s="6">
        <v>0</v>
      </c>
      <c r="E235" s="7">
        <v>808</v>
      </c>
      <c r="F235" s="7">
        <f t="shared" si="24"/>
        <v>808</v>
      </c>
      <c r="G235" s="7">
        <f t="shared" si="25"/>
        <v>484.79999999999995</v>
      </c>
      <c r="H235" s="7">
        <f t="shared" si="23"/>
        <v>323.20000000000005</v>
      </c>
      <c r="I235" s="8">
        <f t="shared" si="26"/>
        <v>1616</v>
      </c>
      <c r="J235" s="8">
        <f t="shared" si="27"/>
        <v>389456</v>
      </c>
      <c r="K235" s="8">
        <f t="shared" si="28"/>
        <v>40400</v>
      </c>
      <c r="M235" s="1">
        <v>223</v>
      </c>
    </row>
    <row r="236" spans="1:13">
      <c r="A236" s="5" t="s">
        <v>94</v>
      </c>
      <c r="B236" s="15" t="s">
        <v>109</v>
      </c>
      <c r="C236" s="5" t="s">
        <v>3</v>
      </c>
      <c r="D236" s="6">
        <v>0</v>
      </c>
      <c r="E236" s="7">
        <v>857</v>
      </c>
      <c r="F236" s="7">
        <f t="shared" si="24"/>
        <v>857</v>
      </c>
      <c r="G236" s="7">
        <f t="shared" si="25"/>
        <v>514.19999999999993</v>
      </c>
      <c r="H236" s="7">
        <f t="shared" si="23"/>
        <v>342.8</v>
      </c>
      <c r="I236" s="8">
        <f t="shared" si="26"/>
        <v>1714</v>
      </c>
      <c r="J236" s="8">
        <f t="shared" si="27"/>
        <v>413074</v>
      </c>
      <c r="K236" s="8">
        <f t="shared" si="28"/>
        <v>42850</v>
      </c>
      <c r="M236" s="1">
        <v>224</v>
      </c>
    </row>
    <row r="237" spans="1:13">
      <c r="A237" s="5" t="s">
        <v>94</v>
      </c>
      <c r="B237" s="15" t="s">
        <v>110</v>
      </c>
      <c r="C237" s="5" t="s">
        <v>29</v>
      </c>
      <c r="D237" s="6">
        <v>0</v>
      </c>
      <c r="E237" s="7">
        <v>17</v>
      </c>
      <c r="F237" s="7">
        <f t="shared" si="24"/>
        <v>17</v>
      </c>
      <c r="G237" s="7">
        <f t="shared" si="25"/>
        <v>10.199999999999999</v>
      </c>
      <c r="H237" s="7">
        <f t="shared" si="23"/>
        <v>6.8000000000000007</v>
      </c>
      <c r="I237" s="8">
        <f t="shared" si="26"/>
        <v>34</v>
      </c>
      <c r="J237" s="8">
        <f t="shared" si="27"/>
        <v>8194</v>
      </c>
      <c r="K237" s="8">
        <f t="shared" si="28"/>
        <v>850</v>
      </c>
      <c r="M237" s="1">
        <v>225</v>
      </c>
    </row>
    <row r="238" spans="1:13">
      <c r="A238" s="5" t="s">
        <v>94</v>
      </c>
      <c r="B238" s="15" t="s">
        <v>110</v>
      </c>
      <c r="C238" s="5" t="s">
        <v>3</v>
      </c>
      <c r="D238" s="6">
        <v>0</v>
      </c>
      <c r="E238" s="7">
        <v>664</v>
      </c>
      <c r="F238" s="7">
        <f t="shared" si="24"/>
        <v>664</v>
      </c>
      <c r="G238" s="7">
        <f t="shared" si="25"/>
        <v>398.4</v>
      </c>
      <c r="H238" s="7">
        <f t="shared" si="23"/>
        <v>265.60000000000002</v>
      </c>
      <c r="I238" s="8">
        <f t="shared" si="26"/>
        <v>1328</v>
      </c>
      <c r="J238" s="8">
        <f t="shared" si="27"/>
        <v>320048</v>
      </c>
      <c r="K238" s="8">
        <f t="shared" si="28"/>
        <v>33200</v>
      </c>
      <c r="M238" s="1">
        <v>226</v>
      </c>
    </row>
    <row r="239" spans="1:13">
      <c r="A239" s="5"/>
      <c r="B239" s="15"/>
      <c r="C239" s="5"/>
      <c r="D239" s="6"/>
      <c r="E239" s="7"/>
      <c r="F239" s="7"/>
      <c r="G239" s="17">
        <f>SUM(G215:G238)</f>
        <v>12244.200000000003</v>
      </c>
      <c r="H239" s="17">
        <f t="shared" ref="H239:K239" si="30">SUM(H215:H238)</f>
        <v>8162.8</v>
      </c>
      <c r="I239" s="17">
        <f t="shared" si="30"/>
        <v>40814</v>
      </c>
      <c r="J239" s="17">
        <f t="shared" si="30"/>
        <v>9836174</v>
      </c>
      <c r="K239" s="17">
        <f t="shared" si="30"/>
        <v>1020350</v>
      </c>
    </row>
    <row r="240" spans="1:13">
      <c r="A240" s="5" t="s">
        <v>111</v>
      </c>
      <c r="B240" s="15" t="s">
        <v>112</v>
      </c>
      <c r="C240" s="5" t="s">
        <v>49</v>
      </c>
      <c r="D240" s="6">
        <v>0</v>
      </c>
      <c r="E240" s="7">
        <v>67</v>
      </c>
      <c r="F240" s="7">
        <f t="shared" si="24"/>
        <v>67</v>
      </c>
      <c r="G240" s="7">
        <f t="shared" si="25"/>
        <v>40.199999999999996</v>
      </c>
      <c r="H240" s="7">
        <f t="shared" si="23"/>
        <v>26.8</v>
      </c>
      <c r="I240" s="8">
        <f t="shared" si="26"/>
        <v>134</v>
      </c>
      <c r="J240" s="8">
        <f t="shared" si="27"/>
        <v>32294</v>
      </c>
      <c r="K240" s="8">
        <f t="shared" si="28"/>
        <v>3350</v>
      </c>
      <c r="M240" s="1">
        <v>227</v>
      </c>
    </row>
    <row r="241" spans="1:13">
      <c r="A241" s="5" t="s">
        <v>111</v>
      </c>
      <c r="B241" s="15" t="s">
        <v>112</v>
      </c>
      <c r="C241" s="5" t="s">
        <v>3</v>
      </c>
      <c r="D241" s="6">
        <v>0</v>
      </c>
      <c r="E241" s="7">
        <v>2929</v>
      </c>
      <c r="F241" s="7">
        <f t="shared" si="24"/>
        <v>2929</v>
      </c>
      <c r="G241" s="7">
        <f t="shared" si="25"/>
        <v>1757.3999999999999</v>
      </c>
      <c r="H241" s="7">
        <f t="shared" si="23"/>
        <v>1171.6000000000001</v>
      </c>
      <c r="I241" s="8">
        <f t="shared" si="26"/>
        <v>5858</v>
      </c>
      <c r="J241" s="8">
        <f t="shared" si="27"/>
        <v>1411778</v>
      </c>
      <c r="K241" s="8">
        <f t="shared" si="28"/>
        <v>146450</v>
      </c>
      <c r="M241" s="1">
        <v>228</v>
      </c>
    </row>
    <row r="242" spans="1:13">
      <c r="A242" s="5" t="s">
        <v>111</v>
      </c>
      <c r="B242" s="15" t="s">
        <v>113</v>
      </c>
      <c r="C242" s="5" t="s">
        <v>8</v>
      </c>
      <c r="D242" s="6">
        <v>0</v>
      </c>
      <c r="E242" s="7">
        <v>2</v>
      </c>
      <c r="F242" s="7">
        <f t="shared" si="24"/>
        <v>2</v>
      </c>
      <c r="G242" s="7">
        <f t="shared" si="25"/>
        <v>1.2</v>
      </c>
      <c r="H242" s="7">
        <f t="shared" si="23"/>
        <v>0.8</v>
      </c>
      <c r="I242" s="8">
        <f t="shared" si="26"/>
        <v>4</v>
      </c>
      <c r="J242" s="8">
        <f t="shared" si="27"/>
        <v>964</v>
      </c>
      <c r="K242" s="8">
        <f t="shared" si="28"/>
        <v>100</v>
      </c>
      <c r="M242" s="1">
        <v>229</v>
      </c>
    </row>
    <row r="243" spans="1:13">
      <c r="A243" s="5" t="s">
        <v>111</v>
      </c>
      <c r="B243" s="15" t="s">
        <v>113</v>
      </c>
      <c r="C243" s="5" t="s">
        <v>3</v>
      </c>
      <c r="D243" s="6">
        <f>1872+22</f>
        <v>1894</v>
      </c>
      <c r="E243" s="7">
        <v>1806</v>
      </c>
      <c r="F243" s="7">
        <f t="shared" si="24"/>
        <v>3700</v>
      </c>
      <c r="G243" s="7">
        <f t="shared" si="25"/>
        <v>2220</v>
      </c>
      <c r="H243" s="7">
        <f t="shared" si="23"/>
        <v>1480</v>
      </c>
      <c r="I243" s="8">
        <f t="shared" si="26"/>
        <v>7400</v>
      </c>
      <c r="J243" s="8">
        <f t="shared" si="27"/>
        <v>1783400</v>
      </c>
      <c r="K243" s="8">
        <f t="shared" si="28"/>
        <v>185000</v>
      </c>
      <c r="M243" s="1">
        <v>230</v>
      </c>
    </row>
    <row r="244" spans="1:13">
      <c r="A244" s="5" t="s">
        <v>111</v>
      </c>
      <c r="B244" s="15" t="s">
        <v>114</v>
      </c>
      <c r="C244" s="5" t="s">
        <v>3</v>
      </c>
      <c r="D244" s="6">
        <v>0</v>
      </c>
      <c r="E244" s="7">
        <v>228</v>
      </c>
      <c r="F244" s="7">
        <f t="shared" si="24"/>
        <v>228</v>
      </c>
      <c r="G244" s="7">
        <f t="shared" si="25"/>
        <v>136.79999999999998</v>
      </c>
      <c r="H244" s="7">
        <f t="shared" si="23"/>
        <v>91.2</v>
      </c>
      <c r="I244" s="8">
        <f t="shared" si="26"/>
        <v>456</v>
      </c>
      <c r="J244" s="8">
        <f t="shared" si="27"/>
        <v>109896</v>
      </c>
      <c r="K244" s="8">
        <f t="shared" si="28"/>
        <v>11400</v>
      </c>
      <c r="M244" s="1">
        <v>231</v>
      </c>
    </row>
    <row r="245" spans="1:13">
      <c r="A245" s="5" t="s">
        <v>111</v>
      </c>
      <c r="B245" s="15" t="s">
        <v>115</v>
      </c>
      <c r="C245" s="5" t="s">
        <v>3</v>
      </c>
      <c r="D245" s="6">
        <v>0</v>
      </c>
      <c r="E245" s="7">
        <v>2095</v>
      </c>
      <c r="F245" s="7">
        <f t="shared" si="24"/>
        <v>2095</v>
      </c>
      <c r="G245" s="7">
        <f t="shared" si="25"/>
        <v>1257</v>
      </c>
      <c r="H245" s="7">
        <f t="shared" si="23"/>
        <v>838</v>
      </c>
      <c r="I245" s="8">
        <f t="shared" si="26"/>
        <v>4190</v>
      </c>
      <c r="J245" s="8">
        <f t="shared" si="27"/>
        <v>1009790</v>
      </c>
      <c r="K245" s="8">
        <f t="shared" si="28"/>
        <v>104750</v>
      </c>
      <c r="M245" s="1">
        <v>232</v>
      </c>
    </row>
    <row r="246" spans="1:13">
      <c r="A246" s="5" t="s">
        <v>111</v>
      </c>
      <c r="B246" s="15" t="s">
        <v>116</v>
      </c>
      <c r="C246" s="5" t="s">
        <v>10</v>
      </c>
      <c r="D246" s="6">
        <v>0</v>
      </c>
      <c r="E246" s="7">
        <v>37</v>
      </c>
      <c r="F246" s="7">
        <f t="shared" si="24"/>
        <v>37</v>
      </c>
      <c r="G246" s="7">
        <f t="shared" si="25"/>
        <v>22.2</v>
      </c>
      <c r="H246" s="7">
        <f t="shared" si="23"/>
        <v>14.8</v>
      </c>
      <c r="I246" s="8">
        <f t="shared" si="26"/>
        <v>74</v>
      </c>
      <c r="J246" s="8">
        <f t="shared" si="27"/>
        <v>17834</v>
      </c>
      <c r="K246" s="8">
        <f t="shared" si="28"/>
        <v>1850</v>
      </c>
      <c r="M246" s="1">
        <v>233</v>
      </c>
    </row>
    <row r="247" spans="1:13">
      <c r="A247" s="5" t="s">
        <v>111</v>
      </c>
      <c r="B247" s="15" t="s">
        <v>116</v>
      </c>
      <c r="C247" s="5" t="s">
        <v>8</v>
      </c>
      <c r="D247" s="6">
        <v>0</v>
      </c>
      <c r="E247" s="7">
        <v>12</v>
      </c>
      <c r="F247" s="7">
        <f t="shared" si="24"/>
        <v>12</v>
      </c>
      <c r="G247" s="7">
        <f t="shared" si="25"/>
        <v>7.1999999999999993</v>
      </c>
      <c r="H247" s="7">
        <f t="shared" si="23"/>
        <v>4.8000000000000007</v>
      </c>
      <c r="I247" s="8">
        <f t="shared" si="26"/>
        <v>24</v>
      </c>
      <c r="J247" s="8">
        <f t="shared" si="27"/>
        <v>5784</v>
      </c>
      <c r="K247" s="8">
        <f t="shared" si="28"/>
        <v>600</v>
      </c>
      <c r="M247" s="1">
        <v>234</v>
      </c>
    </row>
    <row r="248" spans="1:13">
      <c r="A248" s="5" t="s">
        <v>111</v>
      </c>
      <c r="B248" s="15" t="s">
        <v>116</v>
      </c>
      <c r="C248" s="5" t="s">
        <v>3</v>
      </c>
      <c r="D248" s="6">
        <v>0</v>
      </c>
      <c r="E248" s="7">
        <v>2999</v>
      </c>
      <c r="F248" s="7">
        <f t="shared" si="24"/>
        <v>2999</v>
      </c>
      <c r="G248" s="7">
        <f t="shared" si="25"/>
        <v>1799.3999999999999</v>
      </c>
      <c r="H248" s="7">
        <f t="shared" si="23"/>
        <v>1199.6000000000001</v>
      </c>
      <c r="I248" s="8">
        <f t="shared" si="26"/>
        <v>5998</v>
      </c>
      <c r="J248" s="8">
        <f t="shared" si="27"/>
        <v>1445518</v>
      </c>
      <c r="K248" s="8">
        <f t="shared" si="28"/>
        <v>149950</v>
      </c>
      <c r="M248" s="1">
        <v>235</v>
      </c>
    </row>
    <row r="249" spans="1:13">
      <c r="A249" s="5" t="s">
        <v>111</v>
      </c>
      <c r="B249" s="15" t="s">
        <v>111</v>
      </c>
      <c r="C249" s="5" t="s">
        <v>8</v>
      </c>
      <c r="D249" s="6">
        <v>0</v>
      </c>
      <c r="E249" s="7">
        <v>3</v>
      </c>
      <c r="F249" s="7">
        <f t="shared" si="24"/>
        <v>3</v>
      </c>
      <c r="G249" s="7">
        <f t="shared" si="25"/>
        <v>1.7999999999999998</v>
      </c>
      <c r="H249" s="7">
        <f t="shared" si="23"/>
        <v>1.2000000000000002</v>
      </c>
      <c r="I249" s="8">
        <f t="shared" si="26"/>
        <v>6</v>
      </c>
      <c r="J249" s="8">
        <f t="shared" si="27"/>
        <v>1446</v>
      </c>
      <c r="K249" s="8">
        <f t="shared" si="28"/>
        <v>150</v>
      </c>
      <c r="M249" s="1">
        <v>236</v>
      </c>
    </row>
    <row r="250" spans="1:13">
      <c r="A250" s="5" t="s">
        <v>111</v>
      </c>
      <c r="B250" s="15" t="s">
        <v>111</v>
      </c>
      <c r="C250" s="5" t="s">
        <v>3</v>
      </c>
      <c r="D250" s="6">
        <v>0</v>
      </c>
      <c r="E250" s="7">
        <v>2249</v>
      </c>
      <c r="F250" s="7">
        <f t="shared" si="24"/>
        <v>2249</v>
      </c>
      <c r="G250" s="7">
        <f t="shared" si="25"/>
        <v>1349.3999999999999</v>
      </c>
      <c r="H250" s="7">
        <f t="shared" si="23"/>
        <v>899.6</v>
      </c>
      <c r="I250" s="8">
        <f t="shared" si="26"/>
        <v>4498</v>
      </c>
      <c r="J250" s="8">
        <f t="shared" si="27"/>
        <v>1084018</v>
      </c>
      <c r="K250" s="8">
        <f t="shared" si="28"/>
        <v>112450</v>
      </c>
      <c r="M250" s="1">
        <v>237</v>
      </c>
    </row>
    <row r="251" spans="1:13">
      <c r="A251" s="5" t="s">
        <v>111</v>
      </c>
      <c r="B251" s="15" t="s">
        <v>117</v>
      </c>
      <c r="C251" s="5" t="s">
        <v>5</v>
      </c>
      <c r="D251" s="6">
        <v>0</v>
      </c>
      <c r="E251" s="7">
        <v>1</v>
      </c>
      <c r="F251" s="7">
        <f t="shared" si="24"/>
        <v>1</v>
      </c>
      <c r="G251" s="7">
        <f t="shared" si="25"/>
        <v>0.6</v>
      </c>
      <c r="H251" s="7">
        <f t="shared" si="23"/>
        <v>0.4</v>
      </c>
      <c r="I251" s="8">
        <f t="shared" si="26"/>
        <v>2</v>
      </c>
      <c r="J251" s="8">
        <f t="shared" si="27"/>
        <v>482</v>
      </c>
      <c r="K251" s="8">
        <f t="shared" si="28"/>
        <v>50</v>
      </c>
      <c r="M251" s="1">
        <v>238</v>
      </c>
    </row>
    <row r="252" spans="1:13">
      <c r="A252" s="5" t="s">
        <v>111</v>
      </c>
      <c r="B252" s="15" t="s">
        <v>117</v>
      </c>
      <c r="C252" s="5" t="s">
        <v>10</v>
      </c>
      <c r="D252" s="6">
        <v>0</v>
      </c>
      <c r="E252" s="7">
        <v>20</v>
      </c>
      <c r="F252" s="7">
        <f t="shared" si="24"/>
        <v>20</v>
      </c>
      <c r="G252" s="7">
        <f t="shared" si="25"/>
        <v>12</v>
      </c>
      <c r="H252" s="7">
        <f t="shared" si="23"/>
        <v>8</v>
      </c>
      <c r="I252" s="8">
        <f t="shared" si="26"/>
        <v>40</v>
      </c>
      <c r="J252" s="8">
        <f t="shared" si="27"/>
        <v>9640</v>
      </c>
      <c r="K252" s="8">
        <f t="shared" si="28"/>
        <v>1000</v>
      </c>
      <c r="M252" s="1">
        <v>239</v>
      </c>
    </row>
    <row r="253" spans="1:13">
      <c r="A253" s="5" t="s">
        <v>111</v>
      </c>
      <c r="B253" s="15" t="s">
        <v>117</v>
      </c>
      <c r="C253" s="5" t="s">
        <v>3</v>
      </c>
      <c r="D253" s="6">
        <v>122</v>
      </c>
      <c r="E253" s="7">
        <v>3357</v>
      </c>
      <c r="F253" s="7">
        <f t="shared" si="24"/>
        <v>3479</v>
      </c>
      <c r="G253" s="7">
        <f t="shared" si="25"/>
        <v>2087.4</v>
      </c>
      <c r="H253" s="7">
        <f t="shared" si="23"/>
        <v>1391.6000000000001</v>
      </c>
      <c r="I253" s="8">
        <f t="shared" si="26"/>
        <v>6958</v>
      </c>
      <c r="J253" s="8">
        <f t="shared" si="27"/>
        <v>1676878</v>
      </c>
      <c r="K253" s="8">
        <f t="shared" si="28"/>
        <v>173950</v>
      </c>
      <c r="M253" s="1">
        <v>240</v>
      </c>
    </row>
    <row r="254" spans="1:13">
      <c r="A254" s="5" t="s">
        <v>111</v>
      </c>
      <c r="B254" s="15" t="s">
        <v>84</v>
      </c>
      <c r="C254" s="5" t="s">
        <v>5</v>
      </c>
      <c r="D254" s="6">
        <v>0</v>
      </c>
      <c r="E254" s="7">
        <v>2</v>
      </c>
      <c r="F254" s="7">
        <f t="shared" si="24"/>
        <v>2</v>
      </c>
      <c r="G254" s="7">
        <f t="shared" si="25"/>
        <v>1.2</v>
      </c>
      <c r="H254" s="7">
        <f t="shared" si="23"/>
        <v>0.8</v>
      </c>
      <c r="I254" s="8">
        <f t="shared" si="26"/>
        <v>4</v>
      </c>
      <c r="J254" s="8">
        <f t="shared" si="27"/>
        <v>964</v>
      </c>
      <c r="K254" s="8">
        <f t="shared" si="28"/>
        <v>100</v>
      </c>
      <c r="M254" s="1">
        <v>241</v>
      </c>
    </row>
    <row r="255" spans="1:13">
      <c r="A255" s="5" t="s">
        <v>111</v>
      </c>
      <c r="B255" s="15" t="s">
        <v>84</v>
      </c>
      <c r="C255" s="5" t="s">
        <v>8</v>
      </c>
      <c r="D255" s="6">
        <v>0</v>
      </c>
      <c r="E255" s="7">
        <v>1</v>
      </c>
      <c r="F255" s="7">
        <f t="shared" si="24"/>
        <v>1</v>
      </c>
      <c r="G255" s="7">
        <f t="shared" si="25"/>
        <v>0.6</v>
      </c>
      <c r="H255" s="7">
        <f t="shared" si="23"/>
        <v>0.4</v>
      </c>
      <c r="I255" s="8">
        <f t="shared" si="26"/>
        <v>2</v>
      </c>
      <c r="J255" s="8">
        <f t="shared" si="27"/>
        <v>482</v>
      </c>
      <c r="K255" s="8">
        <f t="shared" si="28"/>
        <v>50</v>
      </c>
      <c r="M255" s="1">
        <v>242</v>
      </c>
    </row>
    <row r="256" spans="1:13">
      <c r="A256" s="5" t="s">
        <v>111</v>
      </c>
      <c r="B256" s="15" t="s">
        <v>84</v>
      </c>
      <c r="C256" s="5" t="s">
        <v>3</v>
      </c>
      <c r="D256" s="6">
        <v>0</v>
      </c>
      <c r="E256" s="7">
        <v>1819</v>
      </c>
      <c r="F256" s="7">
        <f t="shared" si="24"/>
        <v>1819</v>
      </c>
      <c r="G256" s="7">
        <f t="shared" si="25"/>
        <v>1091.3999999999999</v>
      </c>
      <c r="H256" s="7">
        <f t="shared" si="23"/>
        <v>727.6</v>
      </c>
      <c r="I256" s="8">
        <f t="shared" si="26"/>
        <v>3638</v>
      </c>
      <c r="J256" s="8">
        <f t="shared" si="27"/>
        <v>876758</v>
      </c>
      <c r="K256" s="8">
        <f t="shared" si="28"/>
        <v>90950</v>
      </c>
      <c r="M256" s="1">
        <v>243</v>
      </c>
    </row>
    <row r="257" spans="1:13">
      <c r="A257" s="5" t="s">
        <v>111</v>
      </c>
      <c r="B257" s="15" t="s">
        <v>118</v>
      </c>
      <c r="C257" s="5" t="s">
        <v>8</v>
      </c>
      <c r="D257" s="6">
        <v>0</v>
      </c>
      <c r="E257" s="7">
        <v>7</v>
      </c>
      <c r="F257" s="7">
        <f t="shared" si="24"/>
        <v>7</v>
      </c>
      <c r="G257" s="7">
        <f t="shared" si="25"/>
        <v>4.2</v>
      </c>
      <c r="H257" s="7">
        <f t="shared" si="23"/>
        <v>2.8000000000000003</v>
      </c>
      <c r="I257" s="8">
        <f t="shared" si="26"/>
        <v>14</v>
      </c>
      <c r="J257" s="8">
        <f t="shared" si="27"/>
        <v>3374</v>
      </c>
      <c r="K257" s="8">
        <f t="shared" si="28"/>
        <v>350</v>
      </c>
      <c r="M257" s="1">
        <v>244</v>
      </c>
    </row>
    <row r="258" spans="1:13">
      <c r="A258" s="5" t="s">
        <v>111</v>
      </c>
      <c r="B258" s="15" t="s">
        <v>118</v>
      </c>
      <c r="C258" s="5" t="s">
        <v>3</v>
      </c>
      <c r="D258" s="6">
        <v>0</v>
      </c>
      <c r="E258" s="7">
        <v>2863</v>
      </c>
      <c r="F258" s="7">
        <f t="shared" si="24"/>
        <v>2863</v>
      </c>
      <c r="G258" s="7">
        <f t="shared" si="25"/>
        <v>1717.8</v>
      </c>
      <c r="H258" s="7">
        <f t="shared" si="23"/>
        <v>1145.2</v>
      </c>
      <c r="I258" s="8">
        <f t="shared" si="26"/>
        <v>5726</v>
      </c>
      <c r="J258" s="8">
        <f t="shared" si="27"/>
        <v>1379966</v>
      </c>
      <c r="K258" s="8">
        <f t="shared" si="28"/>
        <v>143150</v>
      </c>
      <c r="M258" s="1">
        <v>245</v>
      </c>
    </row>
    <row r="259" spans="1:13">
      <c r="A259" s="5" t="s">
        <v>111</v>
      </c>
      <c r="B259" s="15" t="s">
        <v>119</v>
      </c>
      <c r="C259" s="5" t="s">
        <v>8</v>
      </c>
      <c r="D259" s="6">
        <v>0</v>
      </c>
      <c r="E259" s="7">
        <v>17</v>
      </c>
      <c r="F259" s="7">
        <f t="shared" si="24"/>
        <v>17</v>
      </c>
      <c r="G259" s="7">
        <f t="shared" si="25"/>
        <v>10.199999999999999</v>
      </c>
      <c r="H259" s="7">
        <f t="shared" si="23"/>
        <v>6.8000000000000007</v>
      </c>
      <c r="I259" s="8">
        <f t="shared" si="26"/>
        <v>34</v>
      </c>
      <c r="J259" s="8">
        <f t="shared" si="27"/>
        <v>8194</v>
      </c>
      <c r="K259" s="8">
        <f t="shared" si="28"/>
        <v>850</v>
      </c>
      <c r="M259" s="1">
        <v>246</v>
      </c>
    </row>
    <row r="260" spans="1:13">
      <c r="A260" s="5" t="s">
        <v>111</v>
      </c>
      <c r="B260" s="15" t="s">
        <v>119</v>
      </c>
      <c r="C260" s="5" t="s">
        <v>3</v>
      </c>
      <c r="D260" s="6">
        <v>0</v>
      </c>
      <c r="E260" s="7">
        <v>1600</v>
      </c>
      <c r="F260" s="7">
        <f t="shared" si="24"/>
        <v>1600</v>
      </c>
      <c r="G260" s="7">
        <f t="shared" si="25"/>
        <v>960</v>
      </c>
      <c r="H260" s="7">
        <f t="shared" si="23"/>
        <v>640</v>
      </c>
      <c r="I260" s="8">
        <f t="shared" si="26"/>
        <v>3200</v>
      </c>
      <c r="J260" s="8">
        <f t="shared" si="27"/>
        <v>771200</v>
      </c>
      <c r="K260" s="8">
        <f t="shared" si="28"/>
        <v>80000</v>
      </c>
      <c r="M260" s="1">
        <v>247</v>
      </c>
    </row>
    <row r="261" spans="1:13">
      <c r="A261" s="5" t="s">
        <v>111</v>
      </c>
      <c r="B261" s="15" t="s">
        <v>120</v>
      </c>
      <c r="C261" s="5" t="s">
        <v>10</v>
      </c>
      <c r="D261" s="6">
        <v>0</v>
      </c>
      <c r="E261" s="7">
        <v>119</v>
      </c>
      <c r="F261" s="7">
        <f t="shared" si="24"/>
        <v>119</v>
      </c>
      <c r="G261" s="7">
        <f t="shared" si="25"/>
        <v>71.399999999999991</v>
      </c>
      <c r="H261" s="7">
        <f t="shared" si="23"/>
        <v>47.6</v>
      </c>
      <c r="I261" s="8">
        <f t="shared" si="26"/>
        <v>238</v>
      </c>
      <c r="J261" s="8">
        <f t="shared" si="27"/>
        <v>57358</v>
      </c>
      <c r="K261" s="8">
        <f t="shared" si="28"/>
        <v>5950</v>
      </c>
      <c r="M261" s="1">
        <v>248</v>
      </c>
    </row>
    <row r="262" spans="1:13">
      <c r="A262" s="5" t="s">
        <v>111</v>
      </c>
      <c r="B262" s="15" t="s">
        <v>120</v>
      </c>
      <c r="C262" s="5" t="s">
        <v>8</v>
      </c>
      <c r="D262" s="6">
        <v>0</v>
      </c>
      <c r="E262" s="7">
        <v>36</v>
      </c>
      <c r="F262" s="7">
        <f t="shared" si="24"/>
        <v>36</v>
      </c>
      <c r="G262" s="7">
        <f t="shared" si="25"/>
        <v>21.599999999999998</v>
      </c>
      <c r="H262" s="7">
        <f t="shared" si="23"/>
        <v>14.4</v>
      </c>
      <c r="I262" s="8">
        <f t="shared" si="26"/>
        <v>72</v>
      </c>
      <c r="J262" s="8">
        <f t="shared" si="27"/>
        <v>17352</v>
      </c>
      <c r="K262" s="8">
        <f t="shared" si="28"/>
        <v>1800</v>
      </c>
      <c r="M262" s="1">
        <v>249</v>
      </c>
    </row>
    <row r="263" spans="1:13">
      <c r="A263" s="5" t="s">
        <v>111</v>
      </c>
      <c r="B263" s="15" t="s">
        <v>120</v>
      </c>
      <c r="C263" s="5" t="s">
        <v>3</v>
      </c>
      <c r="D263" s="6">
        <v>0</v>
      </c>
      <c r="E263" s="7">
        <v>2021</v>
      </c>
      <c r="F263" s="7">
        <f t="shared" si="24"/>
        <v>2021</v>
      </c>
      <c r="G263" s="7">
        <f t="shared" si="25"/>
        <v>1212.5999999999999</v>
      </c>
      <c r="H263" s="7">
        <f t="shared" si="23"/>
        <v>808.40000000000009</v>
      </c>
      <c r="I263" s="8">
        <f t="shared" si="26"/>
        <v>4042</v>
      </c>
      <c r="J263" s="8">
        <f t="shared" si="27"/>
        <v>974122</v>
      </c>
      <c r="K263" s="8">
        <f t="shared" si="28"/>
        <v>101050</v>
      </c>
      <c r="M263" s="1">
        <v>250</v>
      </c>
    </row>
    <row r="264" spans="1:13">
      <c r="A264" s="5" t="s">
        <v>111</v>
      </c>
      <c r="B264" s="15" t="s">
        <v>121</v>
      </c>
      <c r="C264" s="5" t="s">
        <v>3</v>
      </c>
      <c r="D264" s="6">
        <v>0</v>
      </c>
      <c r="E264" s="7">
        <v>188</v>
      </c>
      <c r="F264" s="7">
        <f t="shared" si="24"/>
        <v>188</v>
      </c>
      <c r="G264" s="7">
        <f t="shared" si="25"/>
        <v>112.8</v>
      </c>
      <c r="H264" s="7">
        <f t="shared" si="23"/>
        <v>75.2</v>
      </c>
      <c r="I264" s="8">
        <f t="shared" si="26"/>
        <v>376</v>
      </c>
      <c r="J264" s="8">
        <f t="shared" si="27"/>
        <v>90616</v>
      </c>
      <c r="K264" s="8">
        <f t="shared" si="28"/>
        <v>9400</v>
      </c>
      <c r="M264" s="1">
        <v>251</v>
      </c>
    </row>
    <row r="265" spans="1:13">
      <c r="A265" s="5" t="s">
        <v>111</v>
      </c>
      <c r="B265" s="15" t="s">
        <v>122</v>
      </c>
      <c r="C265" s="5" t="s">
        <v>10</v>
      </c>
      <c r="D265" s="6">
        <v>0</v>
      </c>
      <c r="E265" s="7">
        <v>13</v>
      </c>
      <c r="F265" s="7">
        <f t="shared" si="24"/>
        <v>13</v>
      </c>
      <c r="G265" s="7">
        <f t="shared" si="25"/>
        <v>7.8</v>
      </c>
      <c r="H265" s="7">
        <f t="shared" si="23"/>
        <v>5.2</v>
      </c>
      <c r="I265" s="8">
        <f t="shared" si="26"/>
        <v>26</v>
      </c>
      <c r="J265" s="8">
        <f t="shared" si="27"/>
        <v>6266</v>
      </c>
      <c r="K265" s="8">
        <f t="shared" si="28"/>
        <v>650</v>
      </c>
      <c r="M265" s="1">
        <v>252</v>
      </c>
    </row>
    <row r="266" spans="1:13">
      <c r="A266" s="5" t="s">
        <v>111</v>
      </c>
      <c r="B266" s="15" t="s">
        <v>122</v>
      </c>
      <c r="C266" s="5" t="s">
        <v>8</v>
      </c>
      <c r="D266" s="6">
        <v>0</v>
      </c>
      <c r="E266" s="7">
        <v>23</v>
      </c>
      <c r="F266" s="7">
        <f t="shared" si="24"/>
        <v>23</v>
      </c>
      <c r="G266" s="7">
        <f t="shared" si="25"/>
        <v>13.799999999999999</v>
      </c>
      <c r="H266" s="7">
        <f t="shared" si="23"/>
        <v>9.2000000000000011</v>
      </c>
      <c r="I266" s="8">
        <f t="shared" si="26"/>
        <v>46</v>
      </c>
      <c r="J266" s="8">
        <f t="shared" si="27"/>
        <v>11086</v>
      </c>
      <c r="K266" s="8">
        <f t="shared" si="28"/>
        <v>1150</v>
      </c>
      <c r="M266" s="1">
        <v>253</v>
      </c>
    </row>
    <row r="267" spans="1:13">
      <c r="A267" s="5" t="s">
        <v>111</v>
      </c>
      <c r="B267" s="15" t="s">
        <v>122</v>
      </c>
      <c r="C267" s="5" t="s">
        <v>3</v>
      </c>
      <c r="D267" s="6">
        <v>228</v>
      </c>
      <c r="E267" s="7">
        <v>1136</v>
      </c>
      <c r="F267" s="7">
        <f t="shared" si="24"/>
        <v>1364</v>
      </c>
      <c r="G267" s="7">
        <f t="shared" si="25"/>
        <v>818.4</v>
      </c>
      <c r="H267" s="7">
        <f t="shared" si="23"/>
        <v>545.6</v>
      </c>
      <c r="I267" s="8">
        <f t="shared" si="26"/>
        <v>2728</v>
      </c>
      <c r="J267" s="8">
        <f t="shared" si="27"/>
        <v>657448</v>
      </c>
      <c r="K267" s="8">
        <f t="shared" si="28"/>
        <v>68200</v>
      </c>
      <c r="M267" s="1">
        <v>254</v>
      </c>
    </row>
    <row r="268" spans="1:13">
      <c r="A268" s="5" t="s">
        <v>111</v>
      </c>
      <c r="B268" s="15" t="s">
        <v>123</v>
      </c>
      <c r="C268" s="5" t="s">
        <v>5</v>
      </c>
      <c r="D268" s="6">
        <v>0</v>
      </c>
      <c r="E268" s="7">
        <v>5</v>
      </c>
      <c r="F268" s="7">
        <f t="shared" si="24"/>
        <v>5</v>
      </c>
      <c r="G268" s="7">
        <f t="shared" si="25"/>
        <v>3</v>
      </c>
      <c r="H268" s="7">
        <f t="shared" si="23"/>
        <v>2</v>
      </c>
      <c r="I268" s="8">
        <f t="shared" si="26"/>
        <v>10</v>
      </c>
      <c r="J268" s="8">
        <f t="shared" si="27"/>
        <v>2410</v>
      </c>
      <c r="K268" s="8">
        <f t="shared" si="28"/>
        <v>250</v>
      </c>
      <c r="M268" s="1">
        <v>255</v>
      </c>
    </row>
    <row r="269" spans="1:13">
      <c r="A269" s="5" t="s">
        <v>111</v>
      </c>
      <c r="B269" s="15" t="s">
        <v>123</v>
      </c>
      <c r="C269" s="5" t="s">
        <v>2</v>
      </c>
      <c r="D269" s="6">
        <v>0</v>
      </c>
      <c r="E269" s="7">
        <v>21</v>
      </c>
      <c r="F269" s="7">
        <f t="shared" si="24"/>
        <v>21</v>
      </c>
      <c r="G269" s="7">
        <f t="shared" si="25"/>
        <v>12.6</v>
      </c>
      <c r="H269" s="7">
        <f t="shared" si="23"/>
        <v>8.4</v>
      </c>
      <c r="I269" s="8">
        <f t="shared" si="26"/>
        <v>42</v>
      </c>
      <c r="J269" s="8">
        <f t="shared" si="27"/>
        <v>10122</v>
      </c>
      <c r="K269" s="8">
        <f t="shared" si="28"/>
        <v>1050</v>
      </c>
      <c r="M269" s="1">
        <v>256</v>
      </c>
    </row>
    <row r="270" spans="1:13">
      <c r="A270" s="5" t="s">
        <v>111</v>
      </c>
      <c r="B270" s="15" t="s">
        <v>123</v>
      </c>
      <c r="C270" s="5" t="s">
        <v>8</v>
      </c>
      <c r="D270" s="6">
        <v>0</v>
      </c>
      <c r="E270" s="7">
        <v>200</v>
      </c>
      <c r="F270" s="7">
        <f t="shared" si="24"/>
        <v>200</v>
      </c>
      <c r="G270" s="7">
        <f t="shared" si="25"/>
        <v>120</v>
      </c>
      <c r="H270" s="7">
        <f t="shared" ref="H270:H334" si="31">F270*0.4</f>
        <v>80</v>
      </c>
      <c r="I270" s="8">
        <f t="shared" si="26"/>
        <v>400</v>
      </c>
      <c r="J270" s="8">
        <f t="shared" si="27"/>
        <v>96400</v>
      </c>
      <c r="K270" s="8">
        <f t="shared" si="28"/>
        <v>10000</v>
      </c>
      <c r="M270" s="1">
        <v>257</v>
      </c>
    </row>
    <row r="271" spans="1:13">
      <c r="A271" s="5" t="s">
        <v>111</v>
      </c>
      <c r="B271" s="15" t="s">
        <v>123</v>
      </c>
      <c r="C271" s="5" t="s">
        <v>3</v>
      </c>
      <c r="D271" s="6">
        <v>0</v>
      </c>
      <c r="E271" s="7">
        <v>1924</v>
      </c>
      <c r="F271" s="7">
        <f t="shared" ref="F271:F337" si="32">D271+E271</f>
        <v>1924</v>
      </c>
      <c r="G271" s="7">
        <f t="shared" ref="G271:G337" si="33">F271*0.6</f>
        <v>1154.3999999999999</v>
      </c>
      <c r="H271" s="7">
        <f t="shared" si="31"/>
        <v>769.6</v>
      </c>
      <c r="I271" s="8">
        <f t="shared" ref="I271:I337" si="34">F271*2</f>
        <v>3848</v>
      </c>
      <c r="J271" s="8">
        <f t="shared" ref="J271:J337" si="35">241*I271</f>
        <v>927368</v>
      </c>
      <c r="K271" s="8">
        <f t="shared" ref="K271:K337" si="36">F271*50</f>
        <v>96200</v>
      </c>
      <c r="M271" s="1">
        <v>258</v>
      </c>
    </row>
    <row r="272" spans="1:13">
      <c r="A272" s="5" t="s">
        <v>111</v>
      </c>
      <c r="B272" s="15" t="s">
        <v>123</v>
      </c>
      <c r="C272" s="5" t="s">
        <v>36</v>
      </c>
      <c r="D272" s="6">
        <v>0</v>
      </c>
      <c r="E272" s="7">
        <v>85</v>
      </c>
      <c r="F272" s="7">
        <f t="shared" si="32"/>
        <v>85</v>
      </c>
      <c r="G272" s="7">
        <f t="shared" si="33"/>
        <v>51</v>
      </c>
      <c r="H272" s="7">
        <f t="shared" si="31"/>
        <v>34</v>
      </c>
      <c r="I272" s="8">
        <f t="shared" si="34"/>
        <v>170</v>
      </c>
      <c r="J272" s="8">
        <f t="shared" si="35"/>
        <v>40970</v>
      </c>
      <c r="K272" s="8">
        <f t="shared" si="36"/>
        <v>4250</v>
      </c>
      <c r="M272" s="1">
        <v>259</v>
      </c>
    </row>
    <row r="273" spans="1:13" ht="22.5">
      <c r="A273" s="5" t="s">
        <v>111</v>
      </c>
      <c r="B273" s="15" t="s">
        <v>124</v>
      </c>
      <c r="C273" s="5" t="s">
        <v>2</v>
      </c>
      <c r="D273" s="6">
        <v>0</v>
      </c>
      <c r="E273" s="7">
        <v>876</v>
      </c>
      <c r="F273" s="7">
        <f t="shared" si="32"/>
        <v>876</v>
      </c>
      <c r="G273" s="7">
        <f t="shared" si="33"/>
        <v>525.6</v>
      </c>
      <c r="H273" s="7">
        <f t="shared" si="31"/>
        <v>350.40000000000003</v>
      </c>
      <c r="I273" s="8">
        <f t="shared" si="34"/>
        <v>1752</v>
      </c>
      <c r="J273" s="8">
        <f t="shared" si="35"/>
        <v>422232</v>
      </c>
      <c r="K273" s="8">
        <f t="shared" si="36"/>
        <v>43800</v>
      </c>
      <c r="M273" s="1">
        <v>260</v>
      </c>
    </row>
    <row r="274" spans="1:13">
      <c r="A274" s="5" t="s">
        <v>111</v>
      </c>
      <c r="B274" s="15" t="s">
        <v>125</v>
      </c>
      <c r="C274" s="5" t="s">
        <v>8</v>
      </c>
      <c r="D274" s="6">
        <v>0</v>
      </c>
      <c r="E274" s="7">
        <v>86</v>
      </c>
      <c r="F274" s="7">
        <f t="shared" si="32"/>
        <v>86</v>
      </c>
      <c r="G274" s="7">
        <f t="shared" si="33"/>
        <v>51.6</v>
      </c>
      <c r="H274" s="7">
        <f t="shared" si="31"/>
        <v>34.4</v>
      </c>
      <c r="I274" s="8">
        <f t="shared" si="34"/>
        <v>172</v>
      </c>
      <c r="J274" s="8">
        <f t="shared" si="35"/>
        <v>41452</v>
      </c>
      <c r="K274" s="8">
        <f t="shared" si="36"/>
        <v>4300</v>
      </c>
      <c r="M274" s="1">
        <v>261</v>
      </c>
    </row>
    <row r="275" spans="1:13">
      <c r="A275" s="5" t="s">
        <v>111</v>
      </c>
      <c r="B275" s="15" t="s">
        <v>125</v>
      </c>
      <c r="C275" s="5" t="s">
        <v>3</v>
      </c>
      <c r="D275" s="6">
        <v>0</v>
      </c>
      <c r="E275" s="7">
        <v>2657</v>
      </c>
      <c r="F275" s="7">
        <f t="shared" si="32"/>
        <v>2657</v>
      </c>
      <c r="G275" s="7">
        <f t="shared" si="33"/>
        <v>1594.2</v>
      </c>
      <c r="H275" s="7">
        <f t="shared" si="31"/>
        <v>1062.8</v>
      </c>
      <c r="I275" s="8">
        <f t="shared" si="34"/>
        <v>5314</v>
      </c>
      <c r="J275" s="8">
        <f t="shared" si="35"/>
        <v>1280674</v>
      </c>
      <c r="K275" s="8">
        <f t="shared" si="36"/>
        <v>132850</v>
      </c>
      <c r="M275" s="1">
        <v>262</v>
      </c>
    </row>
    <row r="276" spans="1:13">
      <c r="A276" s="5" t="s">
        <v>111</v>
      </c>
      <c r="B276" s="15" t="s">
        <v>126</v>
      </c>
      <c r="C276" s="5" t="s">
        <v>10</v>
      </c>
      <c r="D276" s="6">
        <v>0</v>
      </c>
      <c r="E276" s="7">
        <v>4</v>
      </c>
      <c r="F276" s="7">
        <f t="shared" si="32"/>
        <v>4</v>
      </c>
      <c r="G276" s="7">
        <f t="shared" si="33"/>
        <v>2.4</v>
      </c>
      <c r="H276" s="7">
        <f t="shared" si="31"/>
        <v>1.6</v>
      </c>
      <c r="I276" s="8">
        <f t="shared" si="34"/>
        <v>8</v>
      </c>
      <c r="J276" s="8">
        <f t="shared" si="35"/>
        <v>1928</v>
      </c>
      <c r="K276" s="8">
        <f t="shared" si="36"/>
        <v>200</v>
      </c>
      <c r="M276" s="1">
        <v>263</v>
      </c>
    </row>
    <row r="277" spans="1:13">
      <c r="A277" s="5" t="s">
        <v>111</v>
      </c>
      <c r="B277" s="15" t="s">
        <v>126</v>
      </c>
      <c r="C277" s="5" t="s">
        <v>8</v>
      </c>
      <c r="D277" s="6">
        <v>0</v>
      </c>
      <c r="E277" s="7">
        <v>38</v>
      </c>
      <c r="F277" s="7">
        <f t="shared" si="32"/>
        <v>38</v>
      </c>
      <c r="G277" s="7">
        <f t="shared" si="33"/>
        <v>22.8</v>
      </c>
      <c r="H277" s="7">
        <f t="shared" si="31"/>
        <v>15.200000000000001</v>
      </c>
      <c r="I277" s="8">
        <f t="shared" si="34"/>
        <v>76</v>
      </c>
      <c r="J277" s="8">
        <f t="shared" si="35"/>
        <v>18316</v>
      </c>
      <c r="K277" s="8">
        <f t="shared" si="36"/>
        <v>1900</v>
      </c>
      <c r="M277" s="1">
        <v>264</v>
      </c>
    </row>
    <row r="278" spans="1:13">
      <c r="A278" s="5" t="s">
        <v>111</v>
      </c>
      <c r="B278" s="15" t="s">
        <v>126</v>
      </c>
      <c r="C278" s="5" t="s">
        <v>3</v>
      </c>
      <c r="D278" s="6">
        <v>0</v>
      </c>
      <c r="E278" s="7">
        <v>1707</v>
      </c>
      <c r="F278" s="7">
        <f t="shared" si="32"/>
        <v>1707</v>
      </c>
      <c r="G278" s="7">
        <f t="shared" si="33"/>
        <v>1024.2</v>
      </c>
      <c r="H278" s="7">
        <f t="shared" si="31"/>
        <v>682.80000000000007</v>
      </c>
      <c r="I278" s="8">
        <f t="shared" si="34"/>
        <v>3414</v>
      </c>
      <c r="J278" s="8">
        <f t="shared" si="35"/>
        <v>822774</v>
      </c>
      <c r="K278" s="8">
        <f t="shared" si="36"/>
        <v>85350</v>
      </c>
      <c r="M278" s="1">
        <v>265</v>
      </c>
    </row>
    <row r="279" spans="1:13">
      <c r="A279" s="5" t="s">
        <v>111</v>
      </c>
      <c r="B279" s="15" t="s">
        <v>127</v>
      </c>
      <c r="C279" s="5" t="s">
        <v>8</v>
      </c>
      <c r="D279" s="6">
        <v>0</v>
      </c>
      <c r="E279" s="7">
        <v>56</v>
      </c>
      <c r="F279" s="7">
        <f t="shared" si="32"/>
        <v>56</v>
      </c>
      <c r="G279" s="7">
        <f t="shared" si="33"/>
        <v>33.6</v>
      </c>
      <c r="H279" s="7">
        <f t="shared" si="31"/>
        <v>22.400000000000002</v>
      </c>
      <c r="I279" s="8">
        <f t="shared" si="34"/>
        <v>112</v>
      </c>
      <c r="J279" s="8">
        <f t="shared" si="35"/>
        <v>26992</v>
      </c>
      <c r="K279" s="8">
        <f t="shared" si="36"/>
        <v>2800</v>
      </c>
      <c r="M279" s="1">
        <v>266</v>
      </c>
    </row>
    <row r="280" spans="1:13">
      <c r="A280" s="5" t="s">
        <v>111</v>
      </c>
      <c r="B280" s="15" t="s">
        <v>127</v>
      </c>
      <c r="C280" s="5" t="s">
        <v>3</v>
      </c>
      <c r="D280" s="6">
        <v>395</v>
      </c>
      <c r="E280" s="7">
        <v>2847</v>
      </c>
      <c r="F280" s="7">
        <f t="shared" si="32"/>
        <v>3242</v>
      </c>
      <c r="G280" s="7">
        <f t="shared" si="33"/>
        <v>1945.1999999999998</v>
      </c>
      <c r="H280" s="7">
        <f t="shared" si="31"/>
        <v>1296.8000000000002</v>
      </c>
      <c r="I280" s="8">
        <f t="shared" si="34"/>
        <v>6484</v>
      </c>
      <c r="J280" s="8">
        <f t="shared" si="35"/>
        <v>1562644</v>
      </c>
      <c r="K280" s="8">
        <f t="shared" si="36"/>
        <v>162100</v>
      </c>
      <c r="M280" s="1">
        <v>267</v>
      </c>
    </row>
    <row r="281" spans="1:13">
      <c r="A281" s="5" t="s">
        <v>111</v>
      </c>
      <c r="B281" s="15" t="s">
        <v>128</v>
      </c>
      <c r="C281" s="5" t="s">
        <v>2</v>
      </c>
      <c r="D281" s="6">
        <v>0</v>
      </c>
      <c r="E281" s="7">
        <v>4</v>
      </c>
      <c r="F281" s="7">
        <f t="shared" si="32"/>
        <v>4</v>
      </c>
      <c r="G281" s="7">
        <f t="shared" si="33"/>
        <v>2.4</v>
      </c>
      <c r="H281" s="7">
        <f t="shared" si="31"/>
        <v>1.6</v>
      </c>
      <c r="I281" s="8">
        <f t="shared" si="34"/>
        <v>8</v>
      </c>
      <c r="J281" s="8">
        <f t="shared" si="35"/>
        <v>1928</v>
      </c>
      <c r="K281" s="8">
        <f t="shared" si="36"/>
        <v>200</v>
      </c>
      <c r="M281" s="1">
        <v>268</v>
      </c>
    </row>
    <row r="282" spans="1:13">
      <c r="A282" s="5" t="s">
        <v>111</v>
      </c>
      <c r="B282" s="15" t="s">
        <v>128</v>
      </c>
      <c r="C282" s="5" t="s">
        <v>19</v>
      </c>
      <c r="D282" s="6">
        <v>0</v>
      </c>
      <c r="E282" s="7">
        <v>27</v>
      </c>
      <c r="F282" s="7">
        <f t="shared" si="32"/>
        <v>27</v>
      </c>
      <c r="G282" s="7">
        <f t="shared" si="33"/>
        <v>16.2</v>
      </c>
      <c r="H282" s="7">
        <f t="shared" si="31"/>
        <v>10.8</v>
      </c>
      <c r="I282" s="8">
        <f t="shared" si="34"/>
        <v>54</v>
      </c>
      <c r="J282" s="8">
        <f t="shared" si="35"/>
        <v>13014</v>
      </c>
      <c r="K282" s="8">
        <f t="shared" si="36"/>
        <v>1350</v>
      </c>
      <c r="M282" s="1">
        <v>269</v>
      </c>
    </row>
    <row r="283" spans="1:13">
      <c r="A283" s="5" t="s">
        <v>111</v>
      </c>
      <c r="B283" s="15" t="s">
        <v>128</v>
      </c>
      <c r="C283" s="5" t="s">
        <v>3</v>
      </c>
      <c r="D283" s="6">
        <v>0</v>
      </c>
      <c r="E283" s="7">
        <v>3099</v>
      </c>
      <c r="F283" s="7">
        <f t="shared" si="32"/>
        <v>3099</v>
      </c>
      <c r="G283" s="7">
        <f t="shared" si="33"/>
        <v>1859.3999999999999</v>
      </c>
      <c r="H283" s="7">
        <f t="shared" si="31"/>
        <v>1239.6000000000001</v>
      </c>
      <c r="I283" s="8">
        <f t="shared" si="34"/>
        <v>6198</v>
      </c>
      <c r="J283" s="8">
        <f t="shared" si="35"/>
        <v>1493718</v>
      </c>
      <c r="K283" s="8">
        <f t="shared" si="36"/>
        <v>154950</v>
      </c>
      <c r="M283" s="1">
        <v>270</v>
      </c>
    </row>
    <row r="284" spans="1:13">
      <c r="A284" s="5" t="s">
        <v>111</v>
      </c>
      <c r="B284" s="15" t="s">
        <v>129</v>
      </c>
      <c r="C284" s="5" t="s">
        <v>8</v>
      </c>
      <c r="D284" s="6">
        <v>0</v>
      </c>
      <c r="E284" s="7">
        <v>27</v>
      </c>
      <c r="F284" s="7">
        <f t="shared" si="32"/>
        <v>27</v>
      </c>
      <c r="G284" s="7">
        <f t="shared" si="33"/>
        <v>16.2</v>
      </c>
      <c r="H284" s="7">
        <f t="shared" si="31"/>
        <v>10.8</v>
      </c>
      <c r="I284" s="8">
        <f t="shared" si="34"/>
        <v>54</v>
      </c>
      <c r="J284" s="8">
        <f t="shared" si="35"/>
        <v>13014</v>
      </c>
      <c r="K284" s="8">
        <f t="shared" si="36"/>
        <v>1350</v>
      </c>
      <c r="M284" s="1">
        <v>271</v>
      </c>
    </row>
    <row r="285" spans="1:13">
      <c r="A285" s="5" t="s">
        <v>111</v>
      </c>
      <c r="B285" s="15" t="s">
        <v>129</v>
      </c>
      <c r="C285" s="5" t="s">
        <v>3</v>
      </c>
      <c r="D285" s="6">
        <v>0</v>
      </c>
      <c r="E285" s="7">
        <v>3002</v>
      </c>
      <c r="F285" s="7">
        <f t="shared" si="32"/>
        <v>3002</v>
      </c>
      <c r="G285" s="7">
        <f t="shared" si="33"/>
        <v>1801.2</v>
      </c>
      <c r="H285" s="7">
        <f t="shared" si="31"/>
        <v>1200.8</v>
      </c>
      <c r="I285" s="8">
        <f t="shared" si="34"/>
        <v>6004</v>
      </c>
      <c r="J285" s="8">
        <f t="shared" si="35"/>
        <v>1446964</v>
      </c>
      <c r="K285" s="8">
        <f t="shared" si="36"/>
        <v>150100</v>
      </c>
      <c r="M285" s="1">
        <v>272</v>
      </c>
    </row>
    <row r="286" spans="1:13">
      <c r="A286" s="5" t="s">
        <v>111</v>
      </c>
      <c r="B286" s="15" t="s">
        <v>130</v>
      </c>
      <c r="C286" s="5" t="s">
        <v>8</v>
      </c>
      <c r="D286" s="6">
        <v>0</v>
      </c>
      <c r="E286" s="7">
        <v>2</v>
      </c>
      <c r="F286" s="7">
        <f t="shared" si="32"/>
        <v>2</v>
      </c>
      <c r="G286" s="7">
        <f t="shared" si="33"/>
        <v>1.2</v>
      </c>
      <c r="H286" s="7">
        <f t="shared" si="31"/>
        <v>0.8</v>
      </c>
      <c r="I286" s="8">
        <f t="shared" si="34"/>
        <v>4</v>
      </c>
      <c r="J286" s="8">
        <f t="shared" si="35"/>
        <v>964</v>
      </c>
      <c r="K286" s="8">
        <f t="shared" si="36"/>
        <v>100</v>
      </c>
      <c r="M286" s="1">
        <v>273</v>
      </c>
    </row>
    <row r="287" spans="1:13">
      <c r="A287" s="5" t="s">
        <v>111</v>
      </c>
      <c r="B287" s="15" t="s">
        <v>130</v>
      </c>
      <c r="C287" s="5" t="s">
        <v>3</v>
      </c>
      <c r="D287" s="6">
        <v>0</v>
      </c>
      <c r="E287" s="7">
        <v>1198</v>
      </c>
      <c r="F287" s="7">
        <f t="shared" si="32"/>
        <v>1198</v>
      </c>
      <c r="G287" s="7">
        <f t="shared" si="33"/>
        <v>718.8</v>
      </c>
      <c r="H287" s="7">
        <f t="shared" si="31"/>
        <v>479.20000000000005</v>
      </c>
      <c r="I287" s="8">
        <f t="shared" si="34"/>
        <v>2396</v>
      </c>
      <c r="J287" s="8">
        <f t="shared" si="35"/>
        <v>577436</v>
      </c>
      <c r="K287" s="8">
        <f t="shared" si="36"/>
        <v>59900</v>
      </c>
      <c r="M287" s="1">
        <v>274</v>
      </c>
    </row>
    <row r="288" spans="1:13">
      <c r="A288" s="5" t="s">
        <v>111</v>
      </c>
      <c r="B288" s="15" t="s">
        <v>131</v>
      </c>
      <c r="C288" s="5" t="s">
        <v>8</v>
      </c>
      <c r="D288" s="6">
        <v>0</v>
      </c>
      <c r="E288" s="7">
        <v>41</v>
      </c>
      <c r="F288" s="7">
        <f t="shared" si="32"/>
        <v>41</v>
      </c>
      <c r="G288" s="7">
        <f t="shared" si="33"/>
        <v>24.599999999999998</v>
      </c>
      <c r="H288" s="7">
        <f t="shared" si="31"/>
        <v>16.400000000000002</v>
      </c>
      <c r="I288" s="8">
        <f t="shared" si="34"/>
        <v>82</v>
      </c>
      <c r="J288" s="8">
        <f t="shared" si="35"/>
        <v>19762</v>
      </c>
      <c r="K288" s="8">
        <f t="shared" si="36"/>
        <v>2050</v>
      </c>
      <c r="M288" s="1">
        <v>275</v>
      </c>
    </row>
    <row r="289" spans="1:13">
      <c r="A289" s="5" t="s">
        <v>111</v>
      </c>
      <c r="B289" s="15" t="s">
        <v>131</v>
      </c>
      <c r="C289" s="5" t="s">
        <v>3</v>
      </c>
      <c r="D289" s="6">
        <v>0</v>
      </c>
      <c r="E289" s="7">
        <v>1427</v>
      </c>
      <c r="F289" s="7">
        <f t="shared" si="32"/>
        <v>1427</v>
      </c>
      <c r="G289" s="7">
        <f t="shared" si="33"/>
        <v>856.19999999999993</v>
      </c>
      <c r="H289" s="7">
        <f t="shared" si="31"/>
        <v>570.80000000000007</v>
      </c>
      <c r="I289" s="8">
        <f t="shared" si="34"/>
        <v>2854</v>
      </c>
      <c r="J289" s="8">
        <f t="shared" si="35"/>
        <v>687814</v>
      </c>
      <c r="K289" s="8">
        <f t="shared" si="36"/>
        <v>71350</v>
      </c>
      <c r="M289" s="1">
        <v>276</v>
      </c>
    </row>
    <row r="290" spans="1:13">
      <c r="A290" s="5" t="s">
        <v>111</v>
      </c>
      <c r="B290" s="15" t="s">
        <v>132</v>
      </c>
      <c r="C290" s="5" t="s">
        <v>3</v>
      </c>
      <c r="D290" s="6">
        <v>0</v>
      </c>
      <c r="E290" s="7">
        <v>1852</v>
      </c>
      <c r="F290" s="7">
        <f t="shared" si="32"/>
        <v>1852</v>
      </c>
      <c r="G290" s="7">
        <f t="shared" si="33"/>
        <v>1111.2</v>
      </c>
      <c r="H290" s="7">
        <f t="shared" si="31"/>
        <v>740.80000000000007</v>
      </c>
      <c r="I290" s="8">
        <f t="shared" si="34"/>
        <v>3704</v>
      </c>
      <c r="J290" s="8">
        <f t="shared" si="35"/>
        <v>892664</v>
      </c>
      <c r="K290" s="8">
        <f t="shared" si="36"/>
        <v>92600</v>
      </c>
      <c r="M290" s="1">
        <v>277</v>
      </c>
    </row>
    <row r="291" spans="1:13" ht="22.5">
      <c r="A291" s="5" t="s">
        <v>111</v>
      </c>
      <c r="B291" s="15" t="s">
        <v>133</v>
      </c>
      <c r="C291" s="5" t="s">
        <v>8</v>
      </c>
      <c r="D291" s="6">
        <v>0</v>
      </c>
      <c r="E291" s="7">
        <v>9</v>
      </c>
      <c r="F291" s="7">
        <f t="shared" si="32"/>
        <v>9</v>
      </c>
      <c r="G291" s="7">
        <f t="shared" si="33"/>
        <v>5.3999999999999995</v>
      </c>
      <c r="H291" s="7">
        <f t="shared" si="31"/>
        <v>3.6</v>
      </c>
      <c r="I291" s="8">
        <f t="shared" si="34"/>
        <v>18</v>
      </c>
      <c r="J291" s="8">
        <f t="shared" si="35"/>
        <v>4338</v>
      </c>
      <c r="K291" s="8">
        <f t="shared" si="36"/>
        <v>450</v>
      </c>
      <c r="M291" s="1">
        <v>278</v>
      </c>
    </row>
    <row r="292" spans="1:13" ht="22.5">
      <c r="A292" s="5" t="s">
        <v>111</v>
      </c>
      <c r="B292" s="15" t="s">
        <v>133</v>
      </c>
      <c r="C292" s="5" t="s">
        <v>3</v>
      </c>
      <c r="D292" s="6">
        <v>0</v>
      </c>
      <c r="E292" s="7">
        <v>1440</v>
      </c>
      <c r="F292" s="7">
        <f t="shared" si="32"/>
        <v>1440</v>
      </c>
      <c r="G292" s="7">
        <f t="shared" si="33"/>
        <v>864</v>
      </c>
      <c r="H292" s="7">
        <f t="shared" si="31"/>
        <v>576</v>
      </c>
      <c r="I292" s="8">
        <f t="shared" si="34"/>
        <v>2880</v>
      </c>
      <c r="J292" s="8">
        <f t="shared" si="35"/>
        <v>694080</v>
      </c>
      <c r="K292" s="8">
        <f t="shared" si="36"/>
        <v>72000</v>
      </c>
      <c r="M292" s="1">
        <v>279</v>
      </c>
    </row>
    <row r="293" spans="1:13">
      <c r="A293" s="5" t="s">
        <v>111</v>
      </c>
      <c r="B293" s="15" t="s">
        <v>134</v>
      </c>
      <c r="C293" s="5" t="s">
        <v>3</v>
      </c>
      <c r="D293" s="6">
        <v>0</v>
      </c>
      <c r="E293" s="7">
        <v>1193</v>
      </c>
      <c r="F293" s="7">
        <f t="shared" si="32"/>
        <v>1193</v>
      </c>
      <c r="G293" s="7">
        <f t="shared" si="33"/>
        <v>715.8</v>
      </c>
      <c r="H293" s="7">
        <f t="shared" si="31"/>
        <v>477.20000000000005</v>
      </c>
      <c r="I293" s="8">
        <f t="shared" si="34"/>
        <v>2386</v>
      </c>
      <c r="J293" s="8">
        <f t="shared" si="35"/>
        <v>575026</v>
      </c>
      <c r="K293" s="8">
        <f t="shared" si="36"/>
        <v>59650</v>
      </c>
      <c r="M293" s="1">
        <v>280</v>
      </c>
    </row>
    <row r="294" spans="1:13">
      <c r="A294" s="5" t="s">
        <v>111</v>
      </c>
      <c r="B294" s="15" t="s">
        <v>135</v>
      </c>
      <c r="C294" s="5" t="s">
        <v>8</v>
      </c>
      <c r="D294" s="6">
        <v>0</v>
      </c>
      <c r="E294" s="7">
        <v>44</v>
      </c>
      <c r="F294" s="7">
        <f t="shared" si="32"/>
        <v>44</v>
      </c>
      <c r="G294" s="7">
        <f t="shared" si="33"/>
        <v>26.4</v>
      </c>
      <c r="H294" s="7">
        <f t="shared" si="31"/>
        <v>17.600000000000001</v>
      </c>
      <c r="I294" s="8">
        <f t="shared" si="34"/>
        <v>88</v>
      </c>
      <c r="J294" s="8">
        <f t="shared" si="35"/>
        <v>21208</v>
      </c>
      <c r="K294" s="8">
        <f t="shared" si="36"/>
        <v>2200</v>
      </c>
      <c r="M294" s="1">
        <v>281</v>
      </c>
    </row>
    <row r="295" spans="1:13">
      <c r="A295" s="5" t="s">
        <v>111</v>
      </c>
      <c r="B295" s="15" t="s">
        <v>135</v>
      </c>
      <c r="C295" s="5" t="s">
        <v>3</v>
      </c>
      <c r="D295" s="6">
        <f>2158+1</f>
        <v>2159</v>
      </c>
      <c r="E295" s="7">
        <v>797</v>
      </c>
      <c r="F295" s="7">
        <f t="shared" si="32"/>
        <v>2956</v>
      </c>
      <c r="G295" s="7">
        <f t="shared" si="33"/>
        <v>1773.6</v>
      </c>
      <c r="H295" s="7">
        <f t="shared" si="31"/>
        <v>1182.4000000000001</v>
      </c>
      <c r="I295" s="8">
        <f t="shared" si="34"/>
        <v>5912</v>
      </c>
      <c r="J295" s="8">
        <f t="shared" si="35"/>
        <v>1424792</v>
      </c>
      <c r="K295" s="8">
        <f t="shared" si="36"/>
        <v>147800</v>
      </c>
      <c r="M295" s="1">
        <v>282</v>
      </c>
    </row>
    <row r="296" spans="1:13">
      <c r="A296" s="5" t="s">
        <v>111</v>
      </c>
      <c r="B296" s="15" t="s">
        <v>136</v>
      </c>
      <c r="C296" s="5" t="s">
        <v>3</v>
      </c>
      <c r="D296" s="6">
        <v>0</v>
      </c>
      <c r="E296" s="7">
        <v>2442</v>
      </c>
      <c r="F296" s="7">
        <f t="shared" si="32"/>
        <v>2442</v>
      </c>
      <c r="G296" s="7">
        <f t="shared" si="33"/>
        <v>1465.2</v>
      </c>
      <c r="H296" s="7">
        <f t="shared" si="31"/>
        <v>976.80000000000007</v>
      </c>
      <c r="I296" s="8">
        <f t="shared" si="34"/>
        <v>4884</v>
      </c>
      <c r="J296" s="8">
        <f t="shared" si="35"/>
        <v>1177044</v>
      </c>
      <c r="K296" s="8">
        <f t="shared" si="36"/>
        <v>122100</v>
      </c>
      <c r="M296" s="1">
        <v>283</v>
      </c>
    </row>
    <row r="297" spans="1:13">
      <c r="A297" s="5" t="s">
        <v>111</v>
      </c>
      <c r="B297" s="15" t="s">
        <v>137</v>
      </c>
      <c r="C297" s="5" t="s">
        <v>3</v>
      </c>
      <c r="D297" s="6">
        <f>238+1</f>
        <v>239</v>
      </c>
      <c r="E297" s="7">
        <v>1260</v>
      </c>
      <c r="F297" s="7">
        <f t="shared" si="32"/>
        <v>1499</v>
      </c>
      <c r="G297" s="7">
        <f t="shared" si="33"/>
        <v>899.4</v>
      </c>
      <c r="H297" s="7">
        <f t="shared" si="31"/>
        <v>599.6</v>
      </c>
      <c r="I297" s="8">
        <f t="shared" si="34"/>
        <v>2998</v>
      </c>
      <c r="J297" s="8">
        <f t="shared" si="35"/>
        <v>722518</v>
      </c>
      <c r="K297" s="8">
        <f t="shared" si="36"/>
        <v>74950</v>
      </c>
      <c r="M297" s="1">
        <v>284</v>
      </c>
    </row>
    <row r="298" spans="1:13">
      <c r="A298" s="5" t="s">
        <v>111</v>
      </c>
      <c r="B298" s="15" t="s">
        <v>138</v>
      </c>
      <c r="C298" s="5" t="s">
        <v>3</v>
      </c>
      <c r="D298" s="6">
        <v>0</v>
      </c>
      <c r="E298" s="7">
        <v>3342</v>
      </c>
      <c r="F298" s="7">
        <f t="shared" si="32"/>
        <v>3342</v>
      </c>
      <c r="G298" s="7">
        <f t="shared" si="33"/>
        <v>2005.1999999999998</v>
      </c>
      <c r="H298" s="7">
        <f t="shared" si="31"/>
        <v>1336.8000000000002</v>
      </c>
      <c r="I298" s="8">
        <f t="shared" si="34"/>
        <v>6684</v>
      </c>
      <c r="J298" s="8">
        <f t="shared" si="35"/>
        <v>1610844</v>
      </c>
      <c r="K298" s="8">
        <f t="shared" si="36"/>
        <v>167100</v>
      </c>
      <c r="M298" s="1">
        <v>285</v>
      </c>
    </row>
    <row r="299" spans="1:13">
      <c r="A299" s="5" t="s">
        <v>111</v>
      </c>
      <c r="B299" s="15" t="s">
        <v>139</v>
      </c>
      <c r="C299" s="5" t="s">
        <v>19</v>
      </c>
      <c r="D299" s="6">
        <v>0</v>
      </c>
      <c r="E299" s="7">
        <v>2</v>
      </c>
      <c r="F299" s="7">
        <f t="shared" si="32"/>
        <v>2</v>
      </c>
      <c r="G299" s="7">
        <f t="shared" si="33"/>
        <v>1.2</v>
      </c>
      <c r="H299" s="7">
        <f t="shared" si="31"/>
        <v>0.8</v>
      </c>
      <c r="I299" s="8">
        <f t="shared" si="34"/>
        <v>4</v>
      </c>
      <c r="J299" s="8">
        <f t="shared" si="35"/>
        <v>964</v>
      </c>
      <c r="K299" s="8">
        <f t="shared" si="36"/>
        <v>100</v>
      </c>
      <c r="M299" s="1">
        <v>286</v>
      </c>
    </row>
    <row r="300" spans="1:13">
      <c r="A300" s="5" t="s">
        <v>111</v>
      </c>
      <c r="B300" s="15" t="s">
        <v>139</v>
      </c>
      <c r="C300" s="5" t="s">
        <v>3</v>
      </c>
      <c r="D300" s="6">
        <v>0</v>
      </c>
      <c r="E300" s="7">
        <v>1689</v>
      </c>
      <c r="F300" s="7">
        <f t="shared" si="32"/>
        <v>1689</v>
      </c>
      <c r="G300" s="7">
        <f t="shared" si="33"/>
        <v>1013.4</v>
      </c>
      <c r="H300" s="7">
        <f t="shared" si="31"/>
        <v>675.6</v>
      </c>
      <c r="I300" s="8">
        <f t="shared" si="34"/>
        <v>3378</v>
      </c>
      <c r="J300" s="8">
        <f t="shared" si="35"/>
        <v>814098</v>
      </c>
      <c r="K300" s="8">
        <f t="shared" si="36"/>
        <v>84450</v>
      </c>
      <c r="M300" s="1">
        <v>287</v>
      </c>
    </row>
    <row r="301" spans="1:13">
      <c r="A301" s="5" t="s">
        <v>111</v>
      </c>
      <c r="B301" s="15" t="s">
        <v>140</v>
      </c>
      <c r="C301" s="5" t="s">
        <v>8</v>
      </c>
      <c r="D301" s="6">
        <v>0</v>
      </c>
      <c r="E301" s="7">
        <v>31</v>
      </c>
      <c r="F301" s="7">
        <f t="shared" si="32"/>
        <v>31</v>
      </c>
      <c r="G301" s="7">
        <f t="shared" si="33"/>
        <v>18.599999999999998</v>
      </c>
      <c r="H301" s="7">
        <f t="shared" si="31"/>
        <v>12.4</v>
      </c>
      <c r="I301" s="8">
        <f t="shared" si="34"/>
        <v>62</v>
      </c>
      <c r="J301" s="8">
        <f t="shared" si="35"/>
        <v>14942</v>
      </c>
      <c r="K301" s="8">
        <f t="shared" si="36"/>
        <v>1550</v>
      </c>
      <c r="M301" s="1">
        <v>288</v>
      </c>
    </row>
    <row r="302" spans="1:13">
      <c r="A302" s="5" t="s">
        <v>111</v>
      </c>
      <c r="B302" s="15" t="s">
        <v>140</v>
      </c>
      <c r="C302" s="5" t="s">
        <v>3</v>
      </c>
      <c r="D302" s="6">
        <v>0</v>
      </c>
      <c r="E302" s="7">
        <v>3509</v>
      </c>
      <c r="F302" s="7">
        <f t="shared" si="32"/>
        <v>3509</v>
      </c>
      <c r="G302" s="7">
        <f t="shared" si="33"/>
        <v>2105.4</v>
      </c>
      <c r="H302" s="7">
        <f t="shared" si="31"/>
        <v>1403.6000000000001</v>
      </c>
      <c r="I302" s="8">
        <f t="shared" si="34"/>
        <v>7018</v>
      </c>
      <c r="J302" s="8">
        <f t="shared" si="35"/>
        <v>1691338</v>
      </c>
      <c r="K302" s="8">
        <f t="shared" si="36"/>
        <v>175450</v>
      </c>
      <c r="M302" s="1">
        <v>289</v>
      </c>
    </row>
    <row r="303" spans="1:13">
      <c r="A303" s="5" t="s">
        <v>111</v>
      </c>
      <c r="B303" s="15" t="s">
        <v>141</v>
      </c>
      <c r="C303" s="5" t="s">
        <v>10</v>
      </c>
      <c r="D303" s="6">
        <v>0</v>
      </c>
      <c r="E303" s="7">
        <v>7</v>
      </c>
      <c r="F303" s="7">
        <f t="shared" si="32"/>
        <v>7</v>
      </c>
      <c r="G303" s="7">
        <f t="shared" si="33"/>
        <v>4.2</v>
      </c>
      <c r="H303" s="7">
        <f t="shared" si="31"/>
        <v>2.8000000000000003</v>
      </c>
      <c r="I303" s="8">
        <f t="shared" si="34"/>
        <v>14</v>
      </c>
      <c r="J303" s="8">
        <f t="shared" si="35"/>
        <v>3374</v>
      </c>
      <c r="K303" s="8">
        <f t="shared" si="36"/>
        <v>350</v>
      </c>
      <c r="M303" s="1">
        <v>290</v>
      </c>
    </row>
    <row r="304" spans="1:13">
      <c r="A304" s="5" t="s">
        <v>111</v>
      </c>
      <c r="B304" s="15" t="s">
        <v>141</v>
      </c>
      <c r="C304" s="5" t="s">
        <v>3</v>
      </c>
      <c r="D304" s="6">
        <v>0</v>
      </c>
      <c r="E304" s="7">
        <v>1387</v>
      </c>
      <c r="F304" s="7">
        <f t="shared" si="32"/>
        <v>1387</v>
      </c>
      <c r="G304" s="7">
        <f t="shared" si="33"/>
        <v>832.19999999999993</v>
      </c>
      <c r="H304" s="7">
        <f t="shared" si="31"/>
        <v>554.80000000000007</v>
      </c>
      <c r="I304" s="8">
        <f t="shared" si="34"/>
        <v>2774</v>
      </c>
      <c r="J304" s="8">
        <f t="shared" si="35"/>
        <v>668534</v>
      </c>
      <c r="K304" s="8">
        <f t="shared" si="36"/>
        <v>69350</v>
      </c>
      <c r="M304" s="1">
        <v>291</v>
      </c>
    </row>
    <row r="305" spans="1:13">
      <c r="A305" s="5"/>
      <c r="B305" s="15"/>
      <c r="C305" s="5"/>
      <c r="D305" s="6"/>
      <c r="E305" s="7"/>
      <c r="F305" s="7"/>
      <c r="G305" s="17">
        <f>SUM(G240:G304)</f>
        <v>41414.399999999994</v>
      </c>
      <c r="H305" s="17">
        <f t="shared" ref="H305:K305" si="37">SUM(H240:H304)</f>
        <v>27609.599999999991</v>
      </c>
      <c r="I305" s="17">
        <f t="shared" si="37"/>
        <v>138048</v>
      </c>
      <c r="J305" s="17">
        <f t="shared" si="37"/>
        <v>33269568</v>
      </c>
      <c r="K305" s="17">
        <f t="shared" si="37"/>
        <v>3451200</v>
      </c>
    </row>
    <row r="306" spans="1:13">
      <c r="A306" s="5" t="s">
        <v>142</v>
      </c>
      <c r="B306" s="15" t="s">
        <v>143</v>
      </c>
      <c r="C306" s="5" t="s">
        <v>5</v>
      </c>
      <c r="D306" s="6">
        <v>0</v>
      </c>
      <c r="E306" s="7">
        <v>76</v>
      </c>
      <c r="F306" s="7">
        <f t="shared" si="32"/>
        <v>76</v>
      </c>
      <c r="G306" s="7">
        <f t="shared" si="33"/>
        <v>45.6</v>
      </c>
      <c r="H306" s="7">
        <f t="shared" si="31"/>
        <v>30.400000000000002</v>
      </c>
      <c r="I306" s="8">
        <f t="shared" si="34"/>
        <v>152</v>
      </c>
      <c r="J306" s="8">
        <f t="shared" si="35"/>
        <v>36632</v>
      </c>
      <c r="K306" s="8">
        <f t="shared" si="36"/>
        <v>3800</v>
      </c>
      <c r="M306" s="1">
        <v>292</v>
      </c>
    </row>
    <row r="307" spans="1:13">
      <c r="A307" s="5" t="s">
        <v>142</v>
      </c>
      <c r="B307" s="15" t="s">
        <v>143</v>
      </c>
      <c r="C307" s="5" t="s">
        <v>2</v>
      </c>
      <c r="D307" s="6">
        <v>0</v>
      </c>
      <c r="E307" s="7">
        <v>18</v>
      </c>
      <c r="F307" s="7">
        <f t="shared" si="32"/>
        <v>18</v>
      </c>
      <c r="G307" s="7">
        <f t="shared" si="33"/>
        <v>10.799999999999999</v>
      </c>
      <c r="H307" s="7">
        <f t="shared" si="31"/>
        <v>7.2</v>
      </c>
      <c r="I307" s="8">
        <f t="shared" si="34"/>
        <v>36</v>
      </c>
      <c r="J307" s="8">
        <f t="shared" si="35"/>
        <v>8676</v>
      </c>
      <c r="K307" s="8">
        <f t="shared" si="36"/>
        <v>900</v>
      </c>
      <c r="M307" s="1">
        <v>293</v>
      </c>
    </row>
    <row r="308" spans="1:13">
      <c r="A308" s="5" t="s">
        <v>142</v>
      </c>
      <c r="B308" s="15" t="s">
        <v>143</v>
      </c>
      <c r="C308" s="5" t="s">
        <v>8</v>
      </c>
      <c r="D308" s="6">
        <v>0</v>
      </c>
      <c r="E308" s="7">
        <v>1</v>
      </c>
      <c r="F308" s="7">
        <f t="shared" si="32"/>
        <v>1</v>
      </c>
      <c r="G308" s="7">
        <f t="shared" si="33"/>
        <v>0.6</v>
      </c>
      <c r="H308" s="7">
        <f t="shared" si="31"/>
        <v>0.4</v>
      </c>
      <c r="I308" s="8">
        <f t="shared" si="34"/>
        <v>2</v>
      </c>
      <c r="J308" s="8">
        <f t="shared" si="35"/>
        <v>482</v>
      </c>
      <c r="K308" s="8">
        <f t="shared" si="36"/>
        <v>50</v>
      </c>
      <c r="M308" s="1">
        <v>294</v>
      </c>
    </row>
    <row r="309" spans="1:13">
      <c r="A309" s="5" t="s">
        <v>142</v>
      </c>
      <c r="B309" s="15" t="s">
        <v>143</v>
      </c>
      <c r="C309" s="5" t="s">
        <v>3</v>
      </c>
      <c r="D309" s="6">
        <v>416</v>
      </c>
      <c r="E309" s="7">
        <v>3742</v>
      </c>
      <c r="F309" s="7">
        <f t="shared" si="32"/>
        <v>4158</v>
      </c>
      <c r="G309" s="7">
        <f t="shared" si="33"/>
        <v>2494.7999999999997</v>
      </c>
      <c r="H309" s="7">
        <f t="shared" si="31"/>
        <v>1663.2</v>
      </c>
      <c r="I309" s="8">
        <f t="shared" si="34"/>
        <v>8316</v>
      </c>
      <c r="J309" s="8">
        <f t="shared" si="35"/>
        <v>2004156</v>
      </c>
      <c r="K309" s="8">
        <f t="shared" si="36"/>
        <v>207900</v>
      </c>
      <c r="M309" s="1">
        <v>295</v>
      </c>
    </row>
    <row r="310" spans="1:13">
      <c r="A310" s="5" t="s">
        <v>142</v>
      </c>
      <c r="B310" s="15" t="s">
        <v>144</v>
      </c>
      <c r="C310" s="5" t="s">
        <v>8</v>
      </c>
      <c r="D310" s="6">
        <v>0</v>
      </c>
      <c r="E310" s="7">
        <v>6</v>
      </c>
      <c r="F310" s="7">
        <f t="shared" si="32"/>
        <v>6</v>
      </c>
      <c r="G310" s="7">
        <f t="shared" si="33"/>
        <v>3.5999999999999996</v>
      </c>
      <c r="H310" s="7">
        <f t="shared" si="31"/>
        <v>2.4000000000000004</v>
      </c>
      <c r="I310" s="8">
        <f t="shared" si="34"/>
        <v>12</v>
      </c>
      <c r="J310" s="8">
        <f t="shared" si="35"/>
        <v>2892</v>
      </c>
      <c r="K310" s="8">
        <f t="shared" si="36"/>
        <v>300</v>
      </c>
      <c r="M310" s="1">
        <v>296</v>
      </c>
    </row>
    <row r="311" spans="1:13">
      <c r="A311" s="5" t="s">
        <v>142</v>
      </c>
      <c r="B311" s="15" t="s">
        <v>144</v>
      </c>
      <c r="C311" s="5" t="s">
        <v>2</v>
      </c>
      <c r="D311" s="6">
        <v>6</v>
      </c>
      <c r="E311" s="7">
        <v>0</v>
      </c>
      <c r="F311" s="7">
        <f t="shared" si="32"/>
        <v>6</v>
      </c>
      <c r="G311" s="7">
        <f t="shared" si="33"/>
        <v>3.5999999999999996</v>
      </c>
      <c r="H311" s="7">
        <f t="shared" si="31"/>
        <v>2.4000000000000004</v>
      </c>
      <c r="I311" s="8">
        <f t="shared" si="34"/>
        <v>12</v>
      </c>
      <c r="J311" s="8">
        <f t="shared" si="35"/>
        <v>2892</v>
      </c>
      <c r="K311" s="8">
        <f t="shared" si="36"/>
        <v>300</v>
      </c>
      <c r="M311" s="1">
        <v>297</v>
      </c>
    </row>
    <row r="312" spans="1:13">
      <c r="A312" s="5" t="s">
        <v>142</v>
      </c>
      <c r="B312" s="15" t="s">
        <v>144</v>
      </c>
      <c r="C312" s="5" t="s">
        <v>3</v>
      </c>
      <c r="D312" s="6">
        <f>145+1</f>
        <v>146</v>
      </c>
      <c r="E312" s="7">
        <v>4214</v>
      </c>
      <c r="F312" s="7">
        <f t="shared" si="32"/>
        <v>4360</v>
      </c>
      <c r="G312" s="7">
        <f t="shared" si="33"/>
        <v>2616</v>
      </c>
      <c r="H312" s="7">
        <f t="shared" si="31"/>
        <v>1744</v>
      </c>
      <c r="I312" s="8">
        <f t="shared" si="34"/>
        <v>8720</v>
      </c>
      <c r="J312" s="8">
        <f t="shared" si="35"/>
        <v>2101520</v>
      </c>
      <c r="K312" s="8">
        <f t="shared" si="36"/>
        <v>218000</v>
      </c>
      <c r="M312" s="1">
        <v>298</v>
      </c>
    </row>
    <row r="313" spans="1:13">
      <c r="A313" s="5" t="s">
        <v>142</v>
      </c>
      <c r="B313" s="15" t="s">
        <v>145</v>
      </c>
      <c r="C313" s="5" t="s">
        <v>29</v>
      </c>
      <c r="D313" s="6">
        <v>0</v>
      </c>
      <c r="E313" s="7">
        <v>1</v>
      </c>
      <c r="F313" s="7">
        <f t="shared" si="32"/>
        <v>1</v>
      </c>
      <c r="G313" s="7">
        <f t="shared" si="33"/>
        <v>0.6</v>
      </c>
      <c r="H313" s="7">
        <f t="shared" si="31"/>
        <v>0.4</v>
      </c>
      <c r="I313" s="8">
        <f t="shared" si="34"/>
        <v>2</v>
      </c>
      <c r="J313" s="8">
        <f t="shared" si="35"/>
        <v>482</v>
      </c>
      <c r="K313" s="8">
        <f t="shared" si="36"/>
        <v>50</v>
      </c>
      <c r="M313" s="1">
        <v>299</v>
      </c>
    </row>
    <row r="314" spans="1:13">
      <c r="A314" s="5" t="s">
        <v>142</v>
      </c>
      <c r="B314" s="15" t="s">
        <v>145</v>
      </c>
      <c r="C314" s="5" t="s">
        <v>3</v>
      </c>
      <c r="D314" s="6">
        <v>0</v>
      </c>
      <c r="E314" s="7">
        <v>3769</v>
      </c>
      <c r="F314" s="7">
        <f t="shared" si="32"/>
        <v>3769</v>
      </c>
      <c r="G314" s="7">
        <f t="shared" si="33"/>
        <v>2261.4</v>
      </c>
      <c r="H314" s="7">
        <f t="shared" si="31"/>
        <v>1507.6000000000001</v>
      </c>
      <c r="I314" s="8">
        <f t="shared" si="34"/>
        <v>7538</v>
      </c>
      <c r="J314" s="8">
        <f t="shared" si="35"/>
        <v>1816658</v>
      </c>
      <c r="K314" s="8">
        <f t="shared" si="36"/>
        <v>188450</v>
      </c>
      <c r="M314" s="1">
        <v>300</v>
      </c>
    </row>
    <row r="315" spans="1:13">
      <c r="A315" s="5" t="s">
        <v>142</v>
      </c>
      <c r="B315" s="15" t="s">
        <v>146</v>
      </c>
      <c r="C315" s="5" t="s">
        <v>5</v>
      </c>
      <c r="D315" s="6">
        <v>0</v>
      </c>
      <c r="E315" s="7">
        <v>26</v>
      </c>
      <c r="F315" s="7">
        <f t="shared" si="32"/>
        <v>26</v>
      </c>
      <c r="G315" s="7">
        <f t="shared" si="33"/>
        <v>15.6</v>
      </c>
      <c r="H315" s="7">
        <f t="shared" si="31"/>
        <v>10.4</v>
      </c>
      <c r="I315" s="8">
        <f t="shared" si="34"/>
        <v>52</v>
      </c>
      <c r="J315" s="8">
        <f t="shared" si="35"/>
        <v>12532</v>
      </c>
      <c r="K315" s="8">
        <f t="shared" si="36"/>
        <v>1300</v>
      </c>
      <c r="M315" s="1">
        <v>301</v>
      </c>
    </row>
    <row r="316" spans="1:13">
      <c r="A316" s="5" t="s">
        <v>142</v>
      </c>
      <c r="B316" s="15" t="s">
        <v>146</v>
      </c>
      <c r="C316" s="5" t="s">
        <v>10</v>
      </c>
      <c r="D316" s="6">
        <v>165</v>
      </c>
      <c r="E316" s="7">
        <v>0</v>
      </c>
      <c r="F316" s="7">
        <f t="shared" si="32"/>
        <v>165</v>
      </c>
      <c r="G316" s="7">
        <f t="shared" si="33"/>
        <v>99</v>
      </c>
      <c r="H316" s="7">
        <f t="shared" si="31"/>
        <v>66</v>
      </c>
      <c r="I316" s="8">
        <f t="shared" si="34"/>
        <v>330</v>
      </c>
      <c r="J316" s="8">
        <f t="shared" si="35"/>
        <v>79530</v>
      </c>
      <c r="K316" s="8">
        <f t="shared" si="36"/>
        <v>8250</v>
      </c>
      <c r="M316" s="1">
        <v>302</v>
      </c>
    </row>
    <row r="317" spans="1:13">
      <c r="A317" s="5" t="s">
        <v>142</v>
      </c>
      <c r="B317" s="15" t="s">
        <v>146</v>
      </c>
      <c r="C317" s="5" t="s">
        <v>3</v>
      </c>
      <c r="D317" s="6">
        <v>3</v>
      </c>
      <c r="E317" s="7">
        <v>4311</v>
      </c>
      <c r="F317" s="7">
        <f t="shared" si="32"/>
        <v>4314</v>
      </c>
      <c r="G317" s="7">
        <f t="shared" si="33"/>
        <v>2588.4</v>
      </c>
      <c r="H317" s="7">
        <f t="shared" si="31"/>
        <v>1725.6000000000001</v>
      </c>
      <c r="I317" s="8">
        <f t="shared" si="34"/>
        <v>8628</v>
      </c>
      <c r="J317" s="8">
        <f t="shared" si="35"/>
        <v>2079348</v>
      </c>
      <c r="K317" s="8">
        <f t="shared" si="36"/>
        <v>215700</v>
      </c>
      <c r="M317" s="1">
        <v>303</v>
      </c>
    </row>
    <row r="318" spans="1:13">
      <c r="A318" s="5" t="s">
        <v>142</v>
      </c>
      <c r="B318" s="15" t="s">
        <v>147</v>
      </c>
      <c r="C318" s="5" t="s">
        <v>5</v>
      </c>
      <c r="D318" s="6">
        <v>502</v>
      </c>
      <c r="E318" s="7">
        <v>209</v>
      </c>
      <c r="F318" s="7">
        <f t="shared" si="32"/>
        <v>711</v>
      </c>
      <c r="G318" s="7">
        <f t="shared" si="33"/>
        <v>426.59999999999997</v>
      </c>
      <c r="H318" s="7">
        <f t="shared" si="31"/>
        <v>284.40000000000003</v>
      </c>
      <c r="I318" s="8">
        <f t="shared" si="34"/>
        <v>1422</v>
      </c>
      <c r="J318" s="8">
        <f t="shared" si="35"/>
        <v>342702</v>
      </c>
      <c r="K318" s="8">
        <f t="shared" si="36"/>
        <v>35550</v>
      </c>
      <c r="M318" s="1">
        <v>304</v>
      </c>
    </row>
    <row r="319" spans="1:13">
      <c r="A319" s="5" t="s">
        <v>142</v>
      </c>
      <c r="B319" s="15" t="s">
        <v>147</v>
      </c>
      <c r="C319" s="5" t="s">
        <v>3</v>
      </c>
      <c r="D319" s="6">
        <f>94+1</f>
        <v>95</v>
      </c>
      <c r="E319" s="7">
        <v>1177</v>
      </c>
      <c r="F319" s="7">
        <f t="shared" si="32"/>
        <v>1272</v>
      </c>
      <c r="G319" s="7">
        <f t="shared" si="33"/>
        <v>763.19999999999993</v>
      </c>
      <c r="H319" s="7">
        <f t="shared" si="31"/>
        <v>508.8</v>
      </c>
      <c r="I319" s="8">
        <f t="shared" si="34"/>
        <v>2544</v>
      </c>
      <c r="J319" s="8">
        <f t="shared" si="35"/>
        <v>613104</v>
      </c>
      <c r="K319" s="8">
        <f t="shared" si="36"/>
        <v>63600</v>
      </c>
      <c r="M319" s="1">
        <v>305</v>
      </c>
    </row>
    <row r="320" spans="1:13">
      <c r="A320" s="5"/>
      <c r="B320" s="15"/>
      <c r="C320" s="5"/>
      <c r="D320" s="6"/>
      <c r="E320" s="7"/>
      <c r="F320" s="7"/>
      <c r="G320" s="7">
        <f>SUM(G306:G319)</f>
        <v>11329.800000000001</v>
      </c>
      <c r="H320" s="7">
        <f t="shared" ref="H320:K320" si="38">SUM(H306:H319)</f>
        <v>7553.2</v>
      </c>
      <c r="I320" s="7">
        <f t="shared" si="38"/>
        <v>37766</v>
      </c>
      <c r="J320" s="7">
        <f t="shared" si="38"/>
        <v>9101606</v>
      </c>
      <c r="K320" s="7">
        <f t="shared" si="38"/>
        <v>944150</v>
      </c>
    </row>
    <row r="321" spans="1:13">
      <c r="A321" s="5" t="s">
        <v>148</v>
      </c>
      <c r="B321" s="15" t="s">
        <v>148</v>
      </c>
      <c r="C321" s="5" t="s">
        <v>49</v>
      </c>
      <c r="D321" s="6">
        <v>0</v>
      </c>
      <c r="E321" s="7">
        <v>55</v>
      </c>
      <c r="F321" s="7">
        <f t="shared" si="32"/>
        <v>55</v>
      </c>
      <c r="G321" s="7">
        <f t="shared" si="33"/>
        <v>33</v>
      </c>
      <c r="H321" s="7">
        <f t="shared" si="31"/>
        <v>22</v>
      </c>
      <c r="I321" s="8">
        <f t="shared" si="34"/>
        <v>110</v>
      </c>
      <c r="J321" s="8">
        <f t="shared" si="35"/>
        <v>26510</v>
      </c>
      <c r="K321" s="8">
        <f t="shared" si="36"/>
        <v>2750</v>
      </c>
      <c r="M321" s="1">
        <v>306</v>
      </c>
    </row>
    <row r="322" spans="1:13">
      <c r="A322" s="5" t="s">
        <v>148</v>
      </c>
      <c r="B322" s="15" t="s">
        <v>148</v>
      </c>
      <c r="C322" s="5" t="s">
        <v>3</v>
      </c>
      <c r="D322" s="6">
        <v>0</v>
      </c>
      <c r="E322" s="7">
        <v>6854</v>
      </c>
      <c r="F322" s="7">
        <f t="shared" si="32"/>
        <v>6854</v>
      </c>
      <c r="G322" s="7">
        <f t="shared" si="33"/>
        <v>4112.3999999999996</v>
      </c>
      <c r="H322" s="7">
        <f t="shared" si="31"/>
        <v>2741.6000000000004</v>
      </c>
      <c r="I322" s="8">
        <f t="shared" si="34"/>
        <v>13708</v>
      </c>
      <c r="J322" s="8">
        <f t="shared" si="35"/>
        <v>3303628</v>
      </c>
      <c r="K322" s="8">
        <f t="shared" si="36"/>
        <v>342700</v>
      </c>
      <c r="M322" s="1">
        <v>307</v>
      </c>
    </row>
    <row r="323" spans="1:13">
      <c r="A323" s="5" t="s">
        <v>148</v>
      </c>
      <c r="B323" s="15" t="s">
        <v>149</v>
      </c>
      <c r="C323" s="5" t="s">
        <v>3</v>
      </c>
      <c r="D323" s="6">
        <v>0</v>
      </c>
      <c r="E323" s="7">
        <v>3524</v>
      </c>
      <c r="F323" s="7">
        <f t="shared" si="32"/>
        <v>3524</v>
      </c>
      <c r="G323" s="7">
        <f t="shared" si="33"/>
        <v>2114.4</v>
      </c>
      <c r="H323" s="7">
        <f t="shared" si="31"/>
        <v>1409.6000000000001</v>
      </c>
      <c r="I323" s="8">
        <f t="shared" si="34"/>
        <v>7048</v>
      </c>
      <c r="J323" s="8">
        <f t="shared" si="35"/>
        <v>1698568</v>
      </c>
      <c r="K323" s="8">
        <f t="shared" si="36"/>
        <v>176200</v>
      </c>
      <c r="M323" s="1">
        <v>308</v>
      </c>
    </row>
    <row r="324" spans="1:13">
      <c r="A324" s="5" t="s">
        <v>148</v>
      </c>
      <c r="B324" s="15" t="s">
        <v>150</v>
      </c>
      <c r="C324" s="5" t="s">
        <v>49</v>
      </c>
      <c r="D324" s="6">
        <v>0</v>
      </c>
      <c r="E324" s="7">
        <v>8</v>
      </c>
      <c r="F324" s="7">
        <f t="shared" si="32"/>
        <v>8</v>
      </c>
      <c r="G324" s="7">
        <f t="shared" si="33"/>
        <v>4.8</v>
      </c>
      <c r="H324" s="7">
        <f t="shared" si="31"/>
        <v>3.2</v>
      </c>
      <c r="I324" s="8">
        <f t="shared" si="34"/>
        <v>16</v>
      </c>
      <c r="J324" s="8">
        <f t="shared" si="35"/>
        <v>3856</v>
      </c>
      <c r="K324" s="8">
        <f t="shared" si="36"/>
        <v>400</v>
      </c>
      <c r="M324" s="1">
        <v>309</v>
      </c>
    </row>
    <row r="325" spans="1:13">
      <c r="A325" s="5" t="s">
        <v>148</v>
      </c>
      <c r="B325" s="15" t="s">
        <v>150</v>
      </c>
      <c r="C325" s="5" t="s">
        <v>3</v>
      </c>
      <c r="D325" s="6">
        <v>0</v>
      </c>
      <c r="E325" s="7">
        <v>1803</v>
      </c>
      <c r="F325" s="7">
        <f t="shared" si="32"/>
        <v>1803</v>
      </c>
      <c r="G325" s="7">
        <f t="shared" si="33"/>
        <v>1081.8</v>
      </c>
      <c r="H325" s="7">
        <f t="shared" si="31"/>
        <v>721.2</v>
      </c>
      <c r="I325" s="8">
        <f t="shared" si="34"/>
        <v>3606</v>
      </c>
      <c r="J325" s="8">
        <f t="shared" si="35"/>
        <v>869046</v>
      </c>
      <c r="K325" s="8">
        <f t="shared" si="36"/>
        <v>90150</v>
      </c>
      <c r="M325" s="1">
        <v>310</v>
      </c>
    </row>
    <row r="326" spans="1:13">
      <c r="A326" s="5" t="s">
        <v>148</v>
      </c>
      <c r="B326" s="15" t="s">
        <v>151</v>
      </c>
      <c r="C326" s="5" t="s">
        <v>3</v>
      </c>
      <c r="D326" s="6">
        <v>0</v>
      </c>
      <c r="E326" s="7">
        <v>2</v>
      </c>
      <c r="F326" s="7">
        <f t="shared" si="32"/>
        <v>2</v>
      </c>
      <c r="G326" s="7">
        <f t="shared" si="33"/>
        <v>1.2</v>
      </c>
      <c r="H326" s="7">
        <f t="shared" si="31"/>
        <v>0.8</v>
      </c>
      <c r="I326" s="8">
        <f t="shared" si="34"/>
        <v>4</v>
      </c>
      <c r="J326" s="8">
        <f t="shared" si="35"/>
        <v>964</v>
      </c>
      <c r="K326" s="8">
        <f t="shared" si="36"/>
        <v>100</v>
      </c>
      <c r="M326" s="1">
        <v>311</v>
      </c>
    </row>
    <row r="327" spans="1:13">
      <c r="A327" s="5" t="s">
        <v>148</v>
      </c>
      <c r="B327" s="15" t="s">
        <v>151</v>
      </c>
      <c r="C327" s="5" t="s">
        <v>3</v>
      </c>
      <c r="D327" s="6">
        <v>63</v>
      </c>
      <c r="E327" s="7">
        <v>2425</v>
      </c>
      <c r="F327" s="7">
        <f t="shared" si="32"/>
        <v>2488</v>
      </c>
      <c r="G327" s="7">
        <f t="shared" si="33"/>
        <v>1492.8</v>
      </c>
      <c r="H327" s="7">
        <f t="shared" si="31"/>
        <v>995.2</v>
      </c>
      <c r="I327" s="8">
        <f t="shared" si="34"/>
        <v>4976</v>
      </c>
      <c r="J327" s="8">
        <f t="shared" si="35"/>
        <v>1199216</v>
      </c>
      <c r="K327" s="8">
        <f t="shared" si="36"/>
        <v>124400</v>
      </c>
      <c r="M327" s="1">
        <v>312</v>
      </c>
    </row>
    <row r="328" spans="1:13">
      <c r="A328" s="5" t="s">
        <v>148</v>
      </c>
      <c r="B328" s="15" t="s">
        <v>151</v>
      </c>
      <c r="C328" s="5" t="s">
        <v>36</v>
      </c>
      <c r="D328" s="6">
        <v>0</v>
      </c>
      <c r="E328" s="7">
        <v>10</v>
      </c>
      <c r="F328" s="7">
        <f t="shared" si="32"/>
        <v>10</v>
      </c>
      <c r="G328" s="7">
        <f t="shared" si="33"/>
        <v>6</v>
      </c>
      <c r="H328" s="7">
        <f t="shared" si="31"/>
        <v>4</v>
      </c>
      <c r="I328" s="8">
        <f t="shared" si="34"/>
        <v>20</v>
      </c>
      <c r="J328" s="8">
        <f t="shared" si="35"/>
        <v>4820</v>
      </c>
      <c r="K328" s="8">
        <f t="shared" si="36"/>
        <v>500</v>
      </c>
      <c r="M328" s="1">
        <v>313</v>
      </c>
    </row>
    <row r="329" spans="1:13">
      <c r="A329" s="5" t="s">
        <v>148</v>
      </c>
      <c r="B329" s="15" t="s">
        <v>152</v>
      </c>
      <c r="C329" s="5" t="s">
        <v>29</v>
      </c>
      <c r="D329" s="6">
        <v>0</v>
      </c>
      <c r="E329" s="7">
        <v>151</v>
      </c>
      <c r="F329" s="7">
        <f t="shared" si="32"/>
        <v>151</v>
      </c>
      <c r="G329" s="7">
        <f t="shared" si="33"/>
        <v>90.6</v>
      </c>
      <c r="H329" s="7">
        <f t="shared" si="31"/>
        <v>60.400000000000006</v>
      </c>
      <c r="I329" s="8">
        <f t="shared" si="34"/>
        <v>302</v>
      </c>
      <c r="J329" s="8">
        <f t="shared" si="35"/>
        <v>72782</v>
      </c>
      <c r="K329" s="8">
        <f t="shared" si="36"/>
        <v>7550</v>
      </c>
      <c r="M329" s="1">
        <v>314</v>
      </c>
    </row>
    <row r="330" spans="1:13">
      <c r="A330" s="5" t="s">
        <v>148</v>
      </c>
      <c r="B330" s="15" t="s">
        <v>152</v>
      </c>
      <c r="C330" s="5" t="s">
        <v>3</v>
      </c>
      <c r="D330" s="6">
        <v>95</v>
      </c>
      <c r="E330" s="7">
        <v>3100</v>
      </c>
      <c r="F330" s="7">
        <f t="shared" si="32"/>
        <v>3195</v>
      </c>
      <c r="G330" s="7">
        <f t="shared" si="33"/>
        <v>1917</v>
      </c>
      <c r="H330" s="7">
        <f t="shared" si="31"/>
        <v>1278</v>
      </c>
      <c r="I330" s="8">
        <f t="shared" si="34"/>
        <v>6390</v>
      </c>
      <c r="J330" s="8">
        <f t="shared" si="35"/>
        <v>1539990</v>
      </c>
      <c r="K330" s="8">
        <f t="shared" si="36"/>
        <v>159750</v>
      </c>
      <c r="M330" s="1">
        <v>315</v>
      </c>
    </row>
    <row r="331" spans="1:13">
      <c r="A331" s="5" t="s">
        <v>148</v>
      </c>
      <c r="B331" s="15" t="s">
        <v>153</v>
      </c>
      <c r="C331" s="5" t="s">
        <v>3</v>
      </c>
      <c r="D331" s="6">
        <v>0</v>
      </c>
      <c r="E331" s="7">
        <v>1</v>
      </c>
      <c r="F331" s="7">
        <f t="shared" si="32"/>
        <v>1</v>
      </c>
      <c r="G331" s="7">
        <f t="shared" si="33"/>
        <v>0.6</v>
      </c>
      <c r="H331" s="7">
        <f t="shared" si="31"/>
        <v>0.4</v>
      </c>
      <c r="I331" s="8">
        <f t="shared" si="34"/>
        <v>2</v>
      </c>
      <c r="J331" s="8">
        <f t="shared" si="35"/>
        <v>482</v>
      </c>
      <c r="K331" s="8">
        <f t="shared" si="36"/>
        <v>50</v>
      </c>
      <c r="M331" s="1">
        <v>316</v>
      </c>
    </row>
    <row r="332" spans="1:13">
      <c r="A332" s="5" t="s">
        <v>148</v>
      </c>
      <c r="B332" s="15" t="s">
        <v>153</v>
      </c>
      <c r="C332" s="5" t="s">
        <v>3</v>
      </c>
      <c r="D332" s="6">
        <v>0</v>
      </c>
      <c r="E332" s="7">
        <v>1899</v>
      </c>
      <c r="F332" s="7">
        <f t="shared" si="32"/>
        <v>1899</v>
      </c>
      <c r="G332" s="7">
        <f t="shared" si="33"/>
        <v>1139.3999999999999</v>
      </c>
      <c r="H332" s="7">
        <f t="shared" si="31"/>
        <v>759.6</v>
      </c>
      <c r="I332" s="8">
        <f t="shared" si="34"/>
        <v>3798</v>
      </c>
      <c r="J332" s="8">
        <f t="shared" si="35"/>
        <v>915318</v>
      </c>
      <c r="K332" s="8">
        <f t="shared" si="36"/>
        <v>94950</v>
      </c>
      <c r="M332" s="1">
        <v>317</v>
      </c>
    </row>
    <row r="333" spans="1:13">
      <c r="A333" s="5" t="s">
        <v>148</v>
      </c>
      <c r="B333" s="15" t="s">
        <v>274</v>
      </c>
      <c r="C333" s="5" t="s">
        <v>3</v>
      </c>
      <c r="D333" s="6">
        <v>1</v>
      </c>
      <c r="E333" s="7">
        <v>0</v>
      </c>
      <c r="F333" s="7">
        <f t="shared" si="32"/>
        <v>1</v>
      </c>
      <c r="G333" s="7">
        <f t="shared" si="33"/>
        <v>0.6</v>
      </c>
      <c r="H333" s="7">
        <f t="shared" si="31"/>
        <v>0.4</v>
      </c>
      <c r="I333" s="8">
        <f t="shared" si="34"/>
        <v>2</v>
      </c>
      <c r="J333" s="8">
        <f t="shared" si="35"/>
        <v>482</v>
      </c>
      <c r="K333" s="8">
        <f t="shared" si="36"/>
        <v>50</v>
      </c>
      <c r="M333" s="1">
        <v>318</v>
      </c>
    </row>
    <row r="334" spans="1:13">
      <c r="A334" s="5" t="s">
        <v>148</v>
      </c>
      <c r="B334" s="15" t="s">
        <v>154</v>
      </c>
      <c r="C334" s="5" t="s">
        <v>3</v>
      </c>
      <c r="D334" s="6">
        <f>35+19</f>
        <v>54</v>
      </c>
      <c r="E334" s="7">
        <v>4465</v>
      </c>
      <c r="F334" s="7">
        <f t="shared" si="32"/>
        <v>4519</v>
      </c>
      <c r="G334" s="7">
        <f t="shared" si="33"/>
        <v>2711.4</v>
      </c>
      <c r="H334" s="7">
        <f t="shared" si="31"/>
        <v>1807.6000000000001</v>
      </c>
      <c r="I334" s="8">
        <f t="shared" si="34"/>
        <v>9038</v>
      </c>
      <c r="J334" s="8">
        <f t="shared" si="35"/>
        <v>2178158</v>
      </c>
      <c r="K334" s="8">
        <f t="shared" si="36"/>
        <v>225950</v>
      </c>
      <c r="M334" s="1">
        <v>319</v>
      </c>
    </row>
    <row r="335" spans="1:13">
      <c r="A335" s="5"/>
      <c r="B335" s="15"/>
      <c r="C335" s="5"/>
      <c r="D335" s="6"/>
      <c r="E335" s="7"/>
      <c r="F335" s="7"/>
      <c r="G335" s="17">
        <f>SUM(G321:G334)</f>
        <v>14706</v>
      </c>
      <c r="H335" s="17">
        <f t="shared" ref="H335:K335" si="39">SUM(H321:H334)</f>
        <v>9804</v>
      </c>
      <c r="I335" s="17">
        <f t="shared" si="39"/>
        <v>49020</v>
      </c>
      <c r="J335" s="17">
        <f t="shared" si="39"/>
        <v>11813820</v>
      </c>
      <c r="K335" s="17">
        <f t="shared" si="39"/>
        <v>1225500</v>
      </c>
    </row>
    <row r="336" spans="1:13">
      <c r="A336" s="5" t="s">
        <v>155</v>
      </c>
      <c r="B336" s="15" t="s">
        <v>156</v>
      </c>
      <c r="C336" s="5" t="s">
        <v>3</v>
      </c>
      <c r="D336" s="6">
        <v>60</v>
      </c>
      <c r="E336" s="7">
        <v>2038</v>
      </c>
      <c r="F336" s="7">
        <f t="shared" si="32"/>
        <v>2098</v>
      </c>
      <c r="G336" s="7">
        <f t="shared" si="33"/>
        <v>1258.8</v>
      </c>
      <c r="H336" s="7">
        <f t="shared" ref="H336:H402" si="40">F336*0.4</f>
        <v>839.2</v>
      </c>
      <c r="I336" s="8">
        <f t="shared" si="34"/>
        <v>4196</v>
      </c>
      <c r="J336" s="8">
        <f t="shared" si="35"/>
        <v>1011236</v>
      </c>
      <c r="K336" s="8">
        <f t="shared" si="36"/>
        <v>104900</v>
      </c>
      <c r="M336" s="1">
        <v>320</v>
      </c>
    </row>
    <row r="337" spans="1:13">
      <c r="A337" s="5" t="s">
        <v>155</v>
      </c>
      <c r="B337" s="15" t="s">
        <v>157</v>
      </c>
      <c r="C337" s="5" t="s">
        <v>3</v>
      </c>
      <c r="D337" s="6">
        <v>74</v>
      </c>
      <c r="E337" s="7">
        <v>3724</v>
      </c>
      <c r="F337" s="7">
        <f t="shared" si="32"/>
        <v>3798</v>
      </c>
      <c r="G337" s="7">
        <f t="shared" si="33"/>
        <v>2278.7999999999997</v>
      </c>
      <c r="H337" s="7">
        <f t="shared" si="40"/>
        <v>1519.2</v>
      </c>
      <c r="I337" s="8">
        <f t="shared" si="34"/>
        <v>7596</v>
      </c>
      <c r="J337" s="8">
        <f t="shared" si="35"/>
        <v>1830636</v>
      </c>
      <c r="K337" s="8">
        <f t="shared" si="36"/>
        <v>189900</v>
      </c>
      <c r="M337" s="1">
        <v>321</v>
      </c>
    </row>
    <row r="338" spans="1:13">
      <c r="A338" s="5" t="s">
        <v>155</v>
      </c>
      <c r="B338" s="15" t="s">
        <v>158</v>
      </c>
      <c r="C338" s="5" t="s">
        <v>3</v>
      </c>
      <c r="D338" s="6">
        <v>31</v>
      </c>
      <c r="E338" s="7">
        <v>1867</v>
      </c>
      <c r="F338" s="7">
        <f t="shared" ref="F338:F403" si="41">D338+E338</f>
        <v>1898</v>
      </c>
      <c r="G338" s="7">
        <f t="shared" ref="G338:G403" si="42">F338*0.6</f>
        <v>1138.8</v>
      </c>
      <c r="H338" s="7">
        <f t="shared" si="40"/>
        <v>759.2</v>
      </c>
      <c r="I338" s="8">
        <f t="shared" ref="I338:I403" si="43">F338*2</f>
        <v>3796</v>
      </c>
      <c r="J338" s="8">
        <f t="shared" ref="J338:J403" si="44">241*I338</f>
        <v>914836</v>
      </c>
      <c r="K338" s="8">
        <f t="shared" ref="K338:K403" si="45">F338*50</f>
        <v>94900</v>
      </c>
      <c r="M338" s="1">
        <v>322</v>
      </c>
    </row>
    <row r="339" spans="1:13">
      <c r="A339" s="5" t="s">
        <v>155</v>
      </c>
      <c r="B339" s="15" t="s">
        <v>159</v>
      </c>
      <c r="C339" s="5" t="s">
        <v>29</v>
      </c>
      <c r="D339" s="6">
        <v>0</v>
      </c>
      <c r="E339" s="7">
        <v>1</v>
      </c>
      <c r="F339" s="7">
        <f t="shared" si="41"/>
        <v>1</v>
      </c>
      <c r="G339" s="7">
        <f t="shared" si="42"/>
        <v>0.6</v>
      </c>
      <c r="H339" s="7">
        <f t="shared" si="40"/>
        <v>0.4</v>
      </c>
      <c r="I339" s="8">
        <f t="shared" si="43"/>
        <v>2</v>
      </c>
      <c r="J339" s="8">
        <f t="shared" si="44"/>
        <v>482</v>
      </c>
      <c r="K339" s="8">
        <f t="shared" si="45"/>
        <v>50</v>
      </c>
      <c r="M339" s="1">
        <v>323</v>
      </c>
    </row>
    <row r="340" spans="1:13">
      <c r="A340" s="5" t="s">
        <v>155</v>
      </c>
      <c r="B340" s="15" t="s">
        <v>159</v>
      </c>
      <c r="C340" s="5" t="s">
        <v>3</v>
      </c>
      <c r="D340" s="6">
        <v>220</v>
      </c>
      <c r="E340" s="7">
        <v>3632</v>
      </c>
      <c r="F340" s="7">
        <f t="shared" si="41"/>
        <v>3852</v>
      </c>
      <c r="G340" s="7">
        <f t="shared" si="42"/>
        <v>2311.1999999999998</v>
      </c>
      <c r="H340" s="7">
        <f t="shared" si="40"/>
        <v>1540.8000000000002</v>
      </c>
      <c r="I340" s="8">
        <f t="shared" si="43"/>
        <v>7704</v>
      </c>
      <c r="J340" s="8">
        <f t="shared" si="44"/>
        <v>1856664</v>
      </c>
      <c r="K340" s="8">
        <f t="shared" si="45"/>
        <v>192600</v>
      </c>
      <c r="M340" s="1">
        <v>324</v>
      </c>
    </row>
    <row r="341" spans="1:13">
      <c r="A341" s="5" t="s">
        <v>155</v>
      </c>
      <c r="B341" s="15" t="s">
        <v>160</v>
      </c>
      <c r="C341" s="5" t="s">
        <v>29</v>
      </c>
      <c r="D341" s="6">
        <v>0</v>
      </c>
      <c r="E341" s="7">
        <v>41</v>
      </c>
      <c r="F341" s="7">
        <f t="shared" si="41"/>
        <v>41</v>
      </c>
      <c r="G341" s="7">
        <f t="shared" si="42"/>
        <v>24.599999999999998</v>
      </c>
      <c r="H341" s="7">
        <f t="shared" si="40"/>
        <v>16.400000000000002</v>
      </c>
      <c r="I341" s="8">
        <f t="shared" si="43"/>
        <v>82</v>
      </c>
      <c r="J341" s="8">
        <f t="shared" si="44"/>
        <v>19762</v>
      </c>
      <c r="K341" s="8">
        <f t="shared" si="45"/>
        <v>2050</v>
      </c>
      <c r="M341" s="1">
        <v>325</v>
      </c>
    </row>
    <row r="342" spans="1:13">
      <c r="A342" s="5" t="s">
        <v>155</v>
      </c>
      <c r="B342" s="15" t="s">
        <v>160</v>
      </c>
      <c r="C342" s="5" t="s">
        <v>161</v>
      </c>
      <c r="D342" s="6">
        <v>0</v>
      </c>
      <c r="E342" s="7">
        <v>393</v>
      </c>
      <c r="F342" s="7">
        <f t="shared" si="41"/>
        <v>393</v>
      </c>
      <c r="G342" s="7">
        <f t="shared" si="42"/>
        <v>235.79999999999998</v>
      </c>
      <c r="H342" s="7">
        <f t="shared" si="40"/>
        <v>157.20000000000002</v>
      </c>
      <c r="I342" s="8">
        <f t="shared" si="43"/>
        <v>786</v>
      </c>
      <c r="J342" s="8">
        <f t="shared" si="44"/>
        <v>189426</v>
      </c>
      <c r="K342" s="8">
        <f t="shared" si="45"/>
        <v>19650</v>
      </c>
      <c r="M342" s="1">
        <v>326</v>
      </c>
    </row>
    <row r="343" spans="1:13">
      <c r="A343" s="5" t="s">
        <v>155</v>
      </c>
      <c r="B343" s="15" t="s">
        <v>160</v>
      </c>
      <c r="C343" s="5" t="s">
        <v>3</v>
      </c>
      <c r="D343" s="6">
        <v>0</v>
      </c>
      <c r="E343" s="7">
        <v>2032</v>
      </c>
      <c r="F343" s="7">
        <f t="shared" si="41"/>
        <v>2032</v>
      </c>
      <c r="G343" s="7">
        <f t="shared" si="42"/>
        <v>1219.2</v>
      </c>
      <c r="H343" s="7">
        <f t="shared" si="40"/>
        <v>812.80000000000007</v>
      </c>
      <c r="I343" s="8">
        <f t="shared" si="43"/>
        <v>4064</v>
      </c>
      <c r="J343" s="8">
        <f t="shared" si="44"/>
        <v>979424</v>
      </c>
      <c r="K343" s="8">
        <f t="shared" si="45"/>
        <v>101600</v>
      </c>
      <c r="M343" s="1">
        <v>327</v>
      </c>
    </row>
    <row r="344" spans="1:13">
      <c r="A344" s="5" t="s">
        <v>155</v>
      </c>
      <c r="B344" s="15" t="s">
        <v>160</v>
      </c>
      <c r="C344" s="5" t="s">
        <v>36</v>
      </c>
      <c r="D344" s="6">
        <v>0</v>
      </c>
      <c r="E344" s="7">
        <v>1</v>
      </c>
      <c r="F344" s="7">
        <f t="shared" si="41"/>
        <v>1</v>
      </c>
      <c r="G344" s="7">
        <f t="shared" si="42"/>
        <v>0.6</v>
      </c>
      <c r="H344" s="7">
        <f t="shared" si="40"/>
        <v>0.4</v>
      </c>
      <c r="I344" s="8">
        <f t="shared" si="43"/>
        <v>2</v>
      </c>
      <c r="J344" s="8">
        <f t="shared" si="44"/>
        <v>482</v>
      </c>
      <c r="K344" s="8">
        <f t="shared" si="45"/>
        <v>50</v>
      </c>
      <c r="M344" s="1">
        <v>328</v>
      </c>
    </row>
    <row r="345" spans="1:13">
      <c r="A345" s="5" t="s">
        <v>155</v>
      </c>
      <c r="B345" s="15" t="s">
        <v>160</v>
      </c>
      <c r="C345" s="5" t="s">
        <v>64</v>
      </c>
      <c r="D345" s="6">
        <v>0</v>
      </c>
      <c r="E345" s="7">
        <v>140</v>
      </c>
      <c r="F345" s="7">
        <f t="shared" si="41"/>
        <v>140</v>
      </c>
      <c r="G345" s="7">
        <f t="shared" si="42"/>
        <v>84</v>
      </c>
      <c r="H345" s="7">
        <f t="shared" si="40"/>
        <v>56</v>
      </c>
      <c r="I345" s="8">
        <f t="shared" si="43"/>
        <v>280</v>
      </c>
      <c r="J345" s="8">
        <f t="shared" si="44"/>
        <v>67480</v>
      </c>
      <c r="K345" s="8">
        <f t="shared" si="45"/>
        <v>7000</v>
      </c>
      <c r="M345" s="1">
        <v>329</v>
      </c>
    </row>
    <row r="346" spans="1:13">
      <c r="A346" s="5" t="s">
        <v>155</v>
      </c>
      <c r="B346" s="15" t="s">
        <v>162</v>
      </c>
      <c r="C346" s="5" t="s">
        <v>3</v>
      </c>
      <c r="D346" s="6">
        <v>0</v>
      </c>
      <c r="E346" s="7">
        <v>998</v>
      </c>
      <c r="F346" s="7">
        <f t="shared" si="41"/>
        <v>998</v>
      </c>
      <c r="G346" s="7">
        <f t="shared" si="42"/>
        <v>598.79999999999995</v>
      </c>
      <c r="H346" s="7">
        <f t="shared" si="40"/>
        <v>399.20000000000005</v>
      </c>
      <c r="I346" s="8">
        <f t="shared" si="43"/>
        <v>1996</v>
      </c>
      <c r="J346" s="8">
        <f t="shared" si="44"/>
        <v>481036</v>
      </c>
      <c r="K346" s="8">
        <f t="shared" si="45"/>
        <v>49900</v>
      </c>
      <c r="M346" s="1">
        <v>330</v>
      </c>
    </row>
    <row r="347" spans="1:13">
      <c r="A347" s="5" t="s">
        <v>155</v>
      </c>
      <c r="B347" s="15" t="s">
        <v>72</v>
      </c>
      <c r="C347" s="5" t="s">
        <v>5</v>
      </c>
      <c r="D347" s="6">
        <v>0</v>
      </c>
      <c r="E347" s="7">
        <v>1</v>
      </c>
      <c r="F347" s="7">
        <f t="shared" si="41"/>
        <v>1</v>
      </c>
      <c r="G347" s="7">
        <f t="shared" si="42"/>
        <v>0.6</v>
      </c>
      <c r="H347" s="7">
        <f t="shared" si="40"/>
        <v>0.4</v>
      </c>
      <c r="I347" s="8">
        <f t="shared" si="43"/>
        <v>2</v>
      </c>
      <c r="J347" s="8">
        <f t="shared" si="44"/>
        <v>482</v>
      </c>
      <c r="K347" s="8">
        <f t="shared" si="45"/>
        <v>50</v>
      </c>
      <c r="M347" s="1">
        <v>331</v>
      </c>
    </row>
    <row r="348" spans="1:13">
      <c r="A348" s="5" t="s">
        <v>155</v>
      </c>
      <c r="B348" s="15" t="s">
        <v>72</v>
      </c>
      <c r="C348" s="5" t="s">
        <v>3</v>
      </c>
      <c r="D348" s="6">
        <v>0</v>
      </c>
      <c r="E348" s="7">
        <v>1898</v>
      </c>
      <c r="F348" s="7">
        <f t="shared" si="41"/>
        <v>1898</v>
      </c>
      <c r="G348" s="7">
        <f t="shared" si="42"/>
        <v>1138.8</v>
      </c>
      <c r="H348" s="7">
        <f t="shared" si="40"/>
        <v>759.2</v>
      </c>
      <c r="I348" s="8">
        <f t="shared" si="43"/>
        <v>3796</v>
      </c>
      <c r="J348" s="8">
        <f t="shared" si="44"/>
        <v>914836</v>
      </c>
      <c r="K348" s="8">
        <f t="shared" si="45"/>
        <v>94900</v>
      </c>
      <c r="M348" s="1">
        <v>332</v>
      </c>
    </row>
    <row r="349" spans="1:13">
      <c r="A349" s="5" t="s">
        <v>155</v>
      </c>
      <c r="B349" s="15" t="s">
        <v>72</v>
      </c>
      <c r="C349" s="5" t="s">
        <v>64</v>
      </c>
      <c r="D349" s="6">
        <v>0</v>
      </c>
      <c r="E349" s="7">
        <v>1</v>
      </c>
      <c r="F349" s="7">
        <f t="shared" si="41"/>
        <v>1</v>
      </c>
      <c r="G349" s="7">
        <f t="shared" si="42"/>
        <v>0.6</v>
      </c>
      <c r="H349" s="7">
        <f t="shared" si="40"/>
        <v>0.4</v>
      </c>
      <c r="I349" s="8">
        <f t="shared" si="43"/>
        <v>2</v>
      </c>
      <c r="J349" s="8">
        <f t="shared" si="44"/>
        <v>482</v>
      </c>
      <c r="K349" s="8">
        <f t="shared" si="45"/>
        <v>50</v>
      </c>
      <c r="M349" s="1">
        <v>333</v>
      </c>
    </row>
    <row r="350" spans="1:13">
      <c r="A350" s="5" t="s">
        <v>155</v>
      </c>
      <c r="B350" s="15" t="s">
        <v>163</v>
      </c>
      <c r="C350" s="5" t="s">
        <v>29</v>
      </c>
      <c r="D350" s="6">
        <v>0</v>
      </c>
      <c r="E350" s="7">
        <v>161</v>
      </c>
      <c r="F350" s="7">
        <f t="shared" si="41"/>
        <v>161</v>
      </c>
      <c r="G350" s="7">
        <f t="shared" si="42"/>
        <v>96.6</v>
      </c>
      <c r="H350" s="7">
        <f t="shared" si="40"/>
        <v>64.400000000000006</v>
      </c>
      <c r="I350" s="8">
        <f t="shared" si="43"/>
        <v>322</v>
      </c>
      <c r="J350" s="8">
        <f t="shared" si="44"/>
        <v>77602</v>
      </c>
      <c r="K350" s="8">
        <f t="shared" si="45"/>
        <v>8050</v>
      </c>
      <c r="M350" s="1">
        <v>334</v>
      </c>
    </row>
    <row r="351" spans="1:13">
      <c r="A351" s="5" t="s">
        <v>155</v>
      </c>
      <c r="B351" s="15" t="s">
        <v>163</v>
      </c>
      <c r="C351" s="5" t="s">
        <v>3</v>
      </c>
      <c r="D351" s="6">
        <v>25</v>
      </c>
      <c r="E351" s="7">
        <v>2811</v>
      </c>
      <c r="F351" s="7">
        <f t="shared" si="41"/>
        <v>2836</v>
      </c>
      <c r="G351" s="7">
        <f t="shared" si="42"/>
        <v>1701.6</v>
      </c>
      <c r="H351" s="7">
        <f t="shared" si="40"/>
        <v>1134.4000000000001</v>
      </c>
      <c r="I351" s="8">
        <f t="shared" si="43"/>
        <v>5672</v>
      </c>
      <c r="J351" s="8">
        <f t="shared" si="44"/>
        <v>1366952</v>
      </c>
      <c r="K351" s="8">
        <f t="shared" si="45"/>
        <v>141800</v>
      </c>
      <c r="M351" s="1">
        <v>335</v>
      </c>
    </row>
    <row r="352" spans="1:13">
      <c r="A352" s="5" t="s">
        <v>155</v>
      </c>
      <c r="B352" s="15" t="s">
        <v>164</v>
      </c>
      <c r="C352" s="5" t="s">
        <v>3</v>
      </c>
      <c r="D352" s="6">
        <v>0</v>
      </c>
      <c r="E352" s="7">
        <v>1224</v>
      </c>
      <c r="F352" s="7">
        <f t="shared" si="41"/>
        <v>1224</v>
      </c>
      <c r="G352" s="7">
        <f t="shared" si="42"/>
        <v>734.4</v>
      </c>
      <c r="H352" s="7">
        <f t="shared" si="40"/>
        <v>489.6</v>
      </c>
      <c r="I352" s="8">
        <f t="shared" si="43"/>
        <v>2448</v>
      </c>
      <c r="J352" s="8">
        <f t="shared" si="44"/>
        <v>589968</v>
      </c>
      <c r="K352" s="8">
        <f t="shared" si="45"/>
        <v>61200</v>
      </c>
      <c r="M352" s="1">
        <v>336</v>
      </c>
    </row>
    <row r="353" spans="1:13">
      <c r="A353" s="5" t="s">
        <v>155</v>
      </c>
      <c r="B353" s="15" t="s">
        <v>155</v>
      </c>
      <c r="C353" s="5" t="s">
        <v>5</v>
      </c>
      <c r="D353" s="6">
        <v>0</v>
      </c>
      <c r="E353" s="7">
        <v>2</v>
      </c>
      <c r="F353" s="7">
        <f t="shared" si="41"/>
        <v>2</v>
      </c>
      <c r="G353" s="7">
        <f t="shared" si="42"/>
        <v>1.2</v>
      </c>
      <c r="H353" s="7">
        <f t="shared" si="40"/>
        <v>0.8</v>
      </c>
      <c r="I353" s="8">
        <f t="shared" si="43"/>
        <v>4</v>
      </c>
      <c r="J353" s="8">
        <f t="shared" si="44"/>
        <v>964</v>
      </c>
      <c r="K353" s="8">
        <f t="shared" si="45"/>
        <v>100</v>
      </c>
      <c r="M353" s="1">
        <v>337</v>
      </c>
    </row>
    <row r="354" spans="1:13">
      <c r="A354" s="5" t="s">
        <v>155</v>
      </c>
      <c r="B354" s="15" t="s">
        <v>155</v>
      </c>
      <c r="C354" s="5" t="s">
        <v>3</v>
      </c>
      <c r="D354" s="6">
        <v>782</v>
      </c>
      <c r="E354" s="7">
        <v>5927</v>
      </c>
      <c r="F354" s="7">
        <f t="shared" si="41"/>
        <v>6709</v>
      </c>
      <c r="G354" s="7">
        <f t="shared" si="42"/>
        <v>4025.3999999999996</v>
      </c>
      <c r="H354" s="7">
        <f t="shared" si="40"/>
        <v>2683.6000000000004</v>
      </c>
      <c r="I354" s="8">
        <f t="shared" si="43"/>
        <v>13418</v>
      </c>
      <c r="J354" s="8">
        <f t="shared" si="44"/>
        <v>3233738</v>
      </c>
      <c r="K354" s="8">
        <f t="shared" si="45"/>
        <v>335450</v>
      </c>
      <c r="M354" s="1">
        <v>338</v>
      </c>
    </row>
    <row r="355" spans="1:13">
      <c r="A355" s="5" t="s">
        <v>155</v>
      </c>
      <c r="B355" s="15" t="s">
        <v>155</v>
      </c>
      <c r="C355" s="5" t="s">
        <v>36</v>
      </c>
      <c r="D355" s="6">
        <v>0</v>
      </c>
      <c r="E355" s="7">
        <v>308</v>
      </c>
      <c r="F355" s="7">
        <f t="shared" si="41"/>
        <v>308</v>
      </c>
      <c r="G355" s="7">
        <f t="shared" si="42"/>
        <v>184.79999999999998</v>
      </c>
      <c r="H355" s="7">
        <f t="shared" si="40"/>
        <v>123.2</v>
      </c>
      <c r="I355" s="8">
        <f t="shared" si="43"/>
        <v>616</v>
      </c>
      <c r="J355" s="8">
        <f t="shared" si="44"/>
        <v>148456</v>
      </c>
      <c r="K355" s="8">
        <f t="shared" si="45"/>
        <v>15400</v>
      </c>
      <c r="M355" s="1">
        <v>339</v>
      </c>
    </row>
    <row r="356" spans="1:13">
      <c r="A356" s="5" t="s">
        <v>155</v>
      </c>
      <c r="B356" s="15" t="s">
        <v>155</v>
      </c>
      <c r="C356" s="5" t="s">
        <v>64</v>
      </c>
      <c r="D356" s="6">
        <v>0</v>
      </c>
      <c r="E356" s="7">
        <v>349</v>
      </c>
      <c r="F356" s="7">
        <f t="shared" si="41"/>
        <v>349</v>
      </c>
      <c r="G356" s="7">
        <f t="shared" si="42"/>
        <v>209.4</v>
      </c>
      <c r="H356" s="7">
        <f t="shared" si="40"/>
        <v>139.6</v>
      </c>
      <c r="I356" s="8">
        <f t="shared" si="43"/>
        <v>698</v>
      </c>
      <c r="J356" s="8">
        <f t="shared" si="44"/>
        <v>168218</v>
      </c>
      <c r="K356" s="8">
        <f t="shared" si="45"/>
        <v>17450</v>
      </c>
      <c r="M356" s="1">
        <v>340</v>
      </c>
    </row>
    <row r="357" spans="1:13">
      <c r="A357" s="5" t="s">
        <v>155</v>
      </c>
      <c r="B357" s="15" t="s">
        <v>165</v>
      </c>
      <c r="C357" s="5" t="s">
        <v>161</v>
      </c>
      <c r="D357" s="6">
        <v>0</v>
      </c>
      <c r="E357" s="7">
        <v>1</v>
      </c>
      <c r="F357" s="7">
        <f t="shared" si="41"/>
        <v>1</v>
      </c>
      <c r="G357" s="7">
        <f t="shared" si="42"/>
        <v>0.6</v>
      </c>
      <c r="H357" s="7">
        <f t="shared" si="40"/>
        <v>0.4</v>
      </c>
      <c r="I357" s="8">
        <f t="shared" si="43"/>
        <v>2</v>
      </c>
      <c r="J357" s="8">
        <f t="shared" si="44"/>
        <v>482</v>
      </c>
      <c r="K357" s="8">
        <f t="shared" si="45"/>
        <v>50</v>
      </c>
      <c r="M357" s="1">
        <v>341</v>
      </c>
    </row>
    <row r="358" spans="1:13">
      <c r="A358" s="5" t="s">
        <v>155</v>
      </c>
      <c r="B358" s="15" t="s">
        <v>165</v>
      </c>
      <c r="C358" s="5" t="s">
        <v>3</v>
      </c>
      <c r="D358" s="6">
        <v>39</v>
      </c>
      <c r="E358" s="7">
        <v>2260</v>
      </c>
      <c r="F358" s="7">
        <f t="shared" si="41"/>
        <v>2299</v>
      </c>
      <c r="G358" s="7">
        <f t="shared" si="42"/>
        <v>1379.3999999999999</v>
      </c>
      <c r="H358" s="7">
        <f t="shared" si="40"/>
        <v>919.6</v>
      </c>
      <c r="I358" s="8">
        <f t="shared" si="43"/>
        <v>4598</v>
      </c>
      <c r="J358" s="8">
        <f t="shared" si="44"/>
        <v>1108118</v>
      </c>
      <c r="K358" s="8">
        <f t="shared" si="45"/>
        <v>114950</v>
      </c>
      <c r="M358" s="1">
        <v>342</v>
      </c>
    </row>
    <row r="359" spans="1:13">
      <c r="A359" s="5" t="s">
        <v>155</v>
      </c>
      <c r="B359" s="15" t="s">
        <v>166</v>
      </c>
      <c r="C359" s="5" t="s">
        <v>3</v>
      </c>
      <c r="D359" s="6">
        <v>0</v>
      </c>
      <c r="E359" s="7">
        <v>970</v>
      </c>
      <c r="F359" s="7">
        <f t="shared" si="41"/>
        <v>970</v>
      </c>
      <c r="G359" s="7">
        <f t="shared" si="42"/>
        <v>582</v>
      </c>
      <c r="H359" s="7">
        <f t="shared" si="40"/>
        <v>388</v>
      </c>
      <c r="I359" s="8">
        <f t="shared" si="43"/>
        <v>1940</v>
      </c>
      <c r="J359" s="8">
        <f t="shared" si="44"/>
        <v>467540</v>
      </c>
      <c r="K359" s="8">
        <f t="shared" si="45"/>
        <v>48500</v>
      </c>
      <c r="M359" s="1">
        <v>343</v>
      </c>
    </row>
    <row r="360" spans="1:13">
      <c r="A360" s="5" t="s">
        <v>155</v>
      </c>
      <c r="B360" s="15" t="s">
        <v>167</v>
      </c>
      <c r="C360" s="5" t="s">
        <v>3</v>
      </c>
      <c r="D360" s="6">
        <v>162</v>
      </c>
      <c r="E360" s="7">
        <v>1590</v>
      </c>
      <c r="F360" s="7">
        <f t="shared" si="41"/>
        <v>1752</v>
      </c>
      <c r="G360" s="7">
        <f t="shared" si="42"/>
        <v>1051.2</v>
      </c>
      <c r="H360" s="7">
        <f t="shared" si="40"/>
        <v>700.80000000000007</v>
      </c>
      <c r="I360" s="8">
        <f t="shared" si="43"/>
        <v>3504</v>
      </c>
      <c r="J360" s="8">
        <f t="shared" si="44"/>
        <v>844464</v>
      </c>
      <c r="K360" s="8">
        <f t="shared" si="45"/>
        <v>87600</v>
      </c>
      <c r="M360" s="1">
        <v>344</v>
      </c>
    </row>
    <row r="361" spans="1:13">
      <c r="A361" s="5" t="s">
        <v>155</v>
      </c>
      <c r="B361" s="15" t="s">
        <v>168</v>
      </c>
      <c r="C361" s="5" t="s">
        <v>3</v>
      </c>
      <c r="D361" s="6">
        <v>0</v>
      </c>
      <c r="E361" s="7">
        <v>1</v>
      </c>
      <c r="F361" s="7">
        <f t="shared" si="41"/>
        <v>1</v>
      </c>
      <c r="G361" s="7">
        <f t="shared" si="42"/>
        <v>0.6</v>
      </c>
      <c r="H361" s="7">
        <f t="shared" si="40"/>
        <v>0.4</v>
      </c>
      <c r="I361" s="8">
        <f t="shared" si="43"/>
        <v>2</v>
      </c>
      <c r="J361" s="8">
        <f t="shared" si="44"/>
        <v>482</v>
      </c>
      <c r="K361" s="8">
        <f t="shared" si="45"/>
        <v>50</v>
      </c>
      <c r="M361" s="1">
        <v>345</v>
      </c>
    </row>
    <row r="362" spans="1:13">
      <c r="A362" s="5" t="s">
        <v>155</v>
      </c>
      <c r="B362" s="15" t="s">
        <v>168</v>
      </c>
      <c r="C362" s="5" t="s">
        <v>3</v>
      </c>
      <c r="D362" s="6">
        <v>0</v>
      </c>
      <c r="E362" s="7">
        <v>1677</v>
      </c>
      <c r="F362" s="7">
        <f t="shared" si="41"/>
        <v>1677</v>
      </c>
      <c r="G362" s="7">
        <f t="shared" si="42"/>
        <v>1006.1999999999999</v>
      </c>
      <c r="H362" s="7">
        <f t="shared" si="40"/>
        <v>670.80000000000007</v>
      </c>
      <c r="I362" s="8">
        <f t="shared" si="43"/>
        <v>3354</v>
      </c>
      <c r="J362" s="8">
        <f t="shared" si="44"/>
        <v>808314</v>
      </c>
      <c r="K362" s="8">
        <f t="shared" si="45"/>
        <v>83850</v>
      </c>
      <c r="M362" s="1">
        <v>346</v>
      </c>
    </row>
    <row r="363" spans="1:13">
      <c r="A363" s="5" t="s">
        <v>155</v>
      </c>
      <c r="B363" s="15" t="s">
        <v>168</v>
      </c>
      <c r="C363" s="5" t="s">
        <v>36</v>
      </c>
      <c r="D363" s="6">
        <v>0</v>
      </c>
      <c r="E363" s="7">
        <v>1</v>
      </c>
      <c r="F363" s="7">
        <f t="shared" si="41"/>
        <v>1</v>
      </c>
      <c r="G363" s="7">
        <f t="shared" si="42"/>
        <v>0.6</v>
      </c>
      <c r="H363" s="7">
        <f t="shared" si="40"/>
        <v>0.4</v>
      </c>
      <c r="I363" s="8">
        <f t="shared" si="43"/>
        <v>2</v>
      </c>
      <c r="J363" s="8">
        <f t="shared" si="44"/>
        <v>482</v>
      </c>
      <c r="K363" s="8">
        <f t="shared" si="45"/>
        <v>50</v>
      </c>
      <c r="M363" s="1">
        <v>347</v>
      </c>
    </row>
    <row r="364" spans="1:13">
      <c r="A364" s="5" t="s">
        <v>155</v>
      </c>
      <c r="B364" s="15" t="s">
        <v>169</v>
      </c>
      <c r="C364" s="5" t="s">
        <v>3</v>
      </c>
      <c r="D364" s="6">
        <v>28</v>
      </c>
      <c r="E364" s="7">
        <v>2472</v>
      </c>
      <c r="F364" s="7">
        <f t="shared" si="41"/>
        <v>2500</v>
      </c>
      <c r="G364" s="7">
        <f t="shared" si="42"/>
        <v>1500</v>
      </c>
      <c r="H364" s="7">
        <f t="shared" si="40"/>
        <v>1000</v>
      </c>
      <c r="I364" s="8">
        <f t="shared" si="43"/>
        <v>5000</v>
      </c>
      <c r="J364" s="8">
        <f t="shared" si="44"/>
        <v>1205000</v>
      </c>
      <c r="K364" s="8">
        <f t="shared" si="45"/>
        <v>125000</v>
      </c>
      <c r="M364" s="1">
        <v>348</v>
      </c>
    </row>
    <row r="365" spans="1:13">
      <c r="A365" s="5" t="s">
        <v>155</v>
      </c>
      <c r="B365" s="15" t="s">
        <v>170</v>
      </c>
      <c r="C365" s="5" t="s">
        <v>5</v>
      </c>
      <c r="D365" s="6">
        <v>0</v>
      </c>
      <c r="E365" s="7">
        <v>1</v>
      </c>
      <c r="F365" s="7">
        <f t="shared" si="41"/>
        <v>1</v>
      </c>
      <c r="G365" s="7">
        <f t="shared" si="42"/>
        <v>0.6</v>
      </c>
      <c r="H365" s="7">
        <f t="shared" si="40"/>
        <v>0.4</v>
      </c>
      <c r="I365" s="8">
        <f t="shared" si="43"/>
        <v>2</v>
      </c>
      <c r="J365" s="8">
        <f t="shared" si="44"/>
        <v>482</v>
      </c>
      <c r="K365" s="8">
        <f t="shared" si="45"/>
        <v>50</v>
      </c>
      <c r="M365" s="1">
        <v>349</v>
      </c>
    </row>
    <row r="366" spans="1:13">
      <c r="A366" s="5" t="s">
        <v>155</v>
      </c>
      <c r="B366" s="15" t="s">
        <v>170</v>
      </c>
      <c r="C366" s="5" t="s">
        <v>3</v>
      </c>
      <c r="D366" s="6">
        <v>0</v>
      </c>
      <c r="E366" s="7">
        <v>1994</v>
      </c>
      <c r="F366" s="7">
        <f t="shared" si="41"/>
        <v>1994</v>
      </c>
      <c r="G366" s="7">
        <f t="shared" si="42"/>
        <v>1196.3999999999999</v>
      </c>
      <c r="H366" s="7">
        <f t="shared" si="40"/>
        <v>797.6</v>
      </c>
      <c r="I366" s="8">
        <f t="shared" si="43"/>
        <v>3988</v>
      </c>
      <c r="J366" s="8">
        <f t="shared" si="44"/>
        <v>961108</v>
      </c>
      <c r="K366" s="8">
        <f t="shared" si="45"/>
        <v>99700</v>
      </c>
      <c r="M366" s="1">
        <v>350</v>
      </c>
    </row>
    <row r="367" spans="1:13">
      <c r="A367" s="5" t="s">
        <v>155</v>
      </c>
      <c r="B367" s="15" t="s">
        <v>170</v>
      </c>
      <c r="C367" s="5" t="s">
        <v>64</v>
      </c>
      <c r="D367" s="6">
        <v>0</v>
      </c>
      <c r="E367" s="7">
        <v>104</v>
      </c>
      <c r="F367" s="7">
        <f t="shared" si="41"/>
        <v>104</v>
      </c>
      <c r="G367" s="7">
        <f t="shared" si="42"/>
        <v>62.4</v>
      </c>
      <c r="H367" s="7">
        <f t="shared" si="40"/>
        <v>41.6</v>
      </c>
      <c r="I367" s="8">
        <f t="shared" si="43"/>
        <v>208</v>
      </c>
      <c r="J367" s="8">
        <f t="shared" si="44"/>
        <v>50128</v>
      </c>
      <c r="K367" s="8">
        <f t="shared" si="45"/>
        <v>5200</v>
      </c>
      <c r="M367" s="1">
        <v>351</v>
      </c>
    </row>
    <row r="368" spans="1:13">
      <c r="A368" s="5" t="s">
        <v>155</v>
      </c>
      <c r="B368" s="15" t="s">
        <v>171</v>
      </c>
      <c r="C368" s="5" t="s">
        <v>3</v>
      </c>
      <c r="D368" s="6">
        <v>0</v>
      </c>
      <c r="E368" s="7">
        <v>935</v>
      </c>
      <c r="F368" s="7">
        <f t="shared" si="41"/>
        <v>935</v>
      </c>
      <c r="G368" s="7">
        <f t="shared" si="42"/>
        <v>561</v>
      </c>
      <c r="H368" s="7">
        <f t="shared" si="40"/>
        <v>374</v>
      </c>
      <c r="I368" s="8">
        <f t="shared" si="43"/>
        <v>1870</v>
      </c>
      <c r="J368" s="8">
        <f t="shared" si="44"/>
        <v>450670</v>
      </c>
      <c r="K368" s="8">
        <f t="shared" si="45"/>
        <v>46750</v>
      </c>
      <c r="M368" s="1">
        <v>352</v>
      </c>
    </row>
    <row r="369" spans="1:13">
      <c r="A369" s="5"/>
      <c r="B369" s="15"/>
      <c r="C369" s="5"/>
      <c r="D369" s="6"/>
      <c r="E369" s="7"/>
      <c r="F369" s="7"/>
      <c r="G369" s="17">
        <f>SUM(G336:G368)</f>
        <v>24585.600000000002</v>
      </c>
      <c r="H369" s="17">
        <f t="shared" ref="H369:K369" si="46">SUM(H336:H368)</f>
        <v>16390.399999999998</v>
      </c>
      <c r="I369" s="17">
        <f t="shared" si="46"/>
        <v>81952</v>
      </c>
      <c r="J369" s="17">
        <f t="shared" si="46"/>
        <v>19750432</v>
      </c>
      <c r="K369" s="17">
        <f t="shared" si="46"/>
        <v>2048800</v>
      </c>
    </row>
    <row r="370" spans="1:13">
      <c r="A370" s="5" t="s">
        <v>172</v>
      </c>
      <c r="B370" s="15" t="s">
        <v>173</v>
      </c>
      <c r="C370" s="5" t="s">
        <v>3</v>
      </c>
      <c r="D370" s="6">
        <v>0</v>
      </c>
      <c r="E370" s="7">
        <v>3570</v>
      </c>
      <c r="F370" s="7">
        <f t="shared" si="41"/>
        <v>3570</v>
      </c>
      <c r="G370" s="7">
        <f t="shared" si="42"/>
        <v>2142</v>
      </c>
      <c r="H370" s="7">
        <f t="shared" si="40"/>
        <v>1428</v>
      </c>
      <c r="I370" s="8">
        <f t="shared" si="43"/>
        <v>7140</v>
      </c>
      <c r="J370" s="8">
        <f t="shared" si="44"/>
        <v>1720740</v>
      </c>
      <c r="K370" s="8">
        <f t="shared" si="45"/>
        <v>178500</v>
      </c>
      <c r="M370" s="1">
        <v>353</v>
      </c>
    </row>
    <row r="371" spans="1:13">
      <c r="A371" s="5" t="s">
        <v>172</v>
      </c>
      <c r="B371" s="15" t="s">
        <v>174</v>
      </c>
      <c r="C371" s="5" t="s">
        <v>3</v>
      </c>
      <c r="D371" s="6">
        <v>0</v>
      </c>
      <c r="E371" s="7">
        <v>1236</v>
      </c>
      <c r="F371" s="7">
        <f t="shared" si="41"/>
        <v>1236</v>
      </c>
      <c r="G371" s="7">
        <f t="shared" si="42"/>
        <v>741.6</v>
      </c>
      <c r="H371" s="7">
        <f t="shared" si="40"/>
        <v>494.40000000000003</v>
      </c>
      <c r="I371" s="8">
        <f t="shared" si="43"/>
        <v>2472</v>
      </c>
      <c r="J371" s="8">
        <f t="shared" si="44"/>
        <v>595752</v>
      </c>
      <c r="K371" s="8">
        <f t="shared" si="45"/>
        <v>61800</v>
      </c>
      <c r="M371" s="1">
        <v>354</v>
      </c>
    </row>
    <row r="372" spans="1:13">
      <c r="A372" s="5" t="s">
        <v>172</v>
      </c>
      <c r="B372" s="15" t="s">
        <v>118</v>
      </c>
      <c r="C372" s="5" t="s">
        <v>5</v>
      </c>
      <c r="D372" s="6">
        <v>0</v>
      </c>
      <c r="E372" s="7">
        <v>1</v>
      </c>
      <c r="F372" s="7">
        <f t="shared" si="41"/>
        <v>1</v>
      </c>
      <c r="G372" s="7">
        <f t="shared" si="42"/>
        <v>0.6</v>
      </c>
      <c r="H372" s="7">
        <f t="shared" si="40"/>
        <v>0.4</v>
      </c>
      <c r="I372" s="8">
        <f t="shared" si="43"/>
        <v>2</v>
      </c>
      <c r="J372" s="8">
        <f t="shared" si="44"/>
        <v>482</v>
      </c>
      <c r="K372" s="8">
        <f t="shared" si="45"/>
        <v>50</v>
      </c>
      <c r="M372" s="1">
        <v>355</v>
      </c>
    </row>
    <row r="373" spans="1:13">
      <c r="A373" s="5" t="s">
        <v>172</v>
      </c>
      <c r="B373" s="15" t="s">
        <v>118</v>
      </c>
      <c r="C373" s="5" t="s">
        <v>10</v>
      </c>
      <c r="D373" s="6">
        <v>0</v>
      </c>
      <c r="E373" s="7">
        <v>12</v>
      </c>
      <c r="F373" s="7">
        <f t="shared" si="41"/>
        <v>12</v>
      </c>
      <c r="G373" s="7">
        <f t="shared" si="42"/>
        <v>7.1999999999999993</v>
      </c>
      <c r="H373" s="7">
        <f t="shared" si="40"/>
        <v>4.8000000000000007</v>
      </c>
      <c r="I373" s="8">
        <f t="shared" si="43"/>
        <v>24</v>
      </c>
      <c r="J373" s="8">
        <f t="shared" si="44"/>
        <v>5784</v>
      </c>
      <c r="K373" s="8">
        <f t="shared" si="45"/>
        <v>600</v>
      </c>
      <c r="M373" s="1">
        <v>356</v>
      </c>
    </row>
    <row r="374" spans="1:13">
      <c r="A374" s="5" t="s">
        <v>172</v>
      </c>
      <c r="B374" s="15" t="s">
        <v>118</v>
      </c>
      <c r="C374" s="5" t="s">
        <v>8</v>
      </c>
      <c r="D374" s="6">
        <v>0</v>
      </c>
      <c r="E374" s="7">
        <v>4</v>
      </c>
      <c r="F374" s="7">
        <f t="shared" si="41"/>
        <v>4</v>
      </c>
      <c r="G374" s="7">
        <f t="shared" si="42"/>
        <v>2.4</v>
      </c>
      <c r="H374" s="7">
        <f t="shared" si="40"/>
        <v>1.6</v>
      </c>
      <c r="I374" s="8">
        <f t="shared" si="43"/>
        <v>8</v>
      </c>
      <c r="J374" s="8">
        <f t="shared" si="44"/>
        <v>1928</v>
      </c>
      <c r="K374" s="8">
        <f t="shared" si="45"/>
        <v>200</v>
      </c>
      <c r="M374" s="1">
        <v>357</v>
      </c>
    </row>
    <row r="375" spans="1:13">
      <c r="A375" s="5" t="s">
        <v>172</v>
      </c>
      <c r="B375" s="15" t="s">
        <v>118</v>
      </c>
      <c r="C375" s="5" t="s">
        <v>49</v>
      </c>
      <c r="D375" s="6">
        <v>0</v>
      </c>
      <c r="E375" s="7">
        <v>38</v>
      </c>
      <c r="F375" s="7">
        <f t="shared" si="41"/>
        <v>38</v>
      </c>
      <c r="G375" s="7">
        <f t="shared" si="42"/>
        <v>22.8</v>
      </c>
      <c r="H375" s="7">
        <f t="shared" si="40"/>
        <v>15.200000000000001</v>
      </c>
      <c r="I375" s="8">
        <f t="shared" si="43"/>
        <v>76</v>
      </c>
      <c r="J375" s="8">
        <f t="shared" si="44"/>
        <v>18316</v>
      </c>
      <c r="K375" s="8">
        <f t="shared" si="45"/>
        <v>1900</v>
      </c>
      <c r="M375" s="1">
        <v>358</v>
      </c>
    </row>
    <row r="376" spans="1:13">
      <c r="A376" s="5" t="s">
        <v>172</v>
      </c>
      <c r="B376" s="15" t="s">
        <v>118</v>
      </c>
      <c r="C376" s="5" t="s">
        <v>3</v>
      </c>
      <c r="D376" s="6">
        <v>0</v>
      </c>
      <c r="E376" s="7">
        <v>2927</v>
      </c>
      <c r="F376" s="7">
        <f t="shared" si="41"/>
        <v>2927</v>
      </c>
      <c r="G376" s="7">
        <f t="shared" si="42"/>
        <v>1756.2</v>
      </c>
      <c r="H376" s="7">
        <f t="shared" si="40"/>
        <v>1170.8</v>
      </c>
      <c r="I376" s="8">
        <f t="shared" si="43"/>
        <v>5854</v>
      </c>
      <c r="J376" s="8">
        <f t="shared" si="44"/>
        <v>1410814</v>
      </c>
      <c r="K376" s="8">
        <f t="shared" si="45"/>
        <v>146350</v>
      </c>
      <c r="M376" s="1">
        <v>359</v>
      </c>
    </row>
    <row r="377" spans="1:13">
      <c r="A377" s="5" t="s">
        <v>172</v>
      </c>
      <c r="B377" s="15" t="s">
        <v>175</v>
      </c>
      <c r="C377" s="5" t="s">
        <v>5</v>
      </c>
      <c r="D377" s="6">
        <v>0</v>
      </c>
      <c r="E377" s="7">
        <v>3</v>
      </c>
      <c r="F377" s="7">
        <f t="shared" si="41"/>
        <v>3</v>
      </c>
      <c r="G377" s="7">
        <f t="shared" si="42"/>
        <v>1.7999999999999998</v>
      </c>
      <c r="H377" s="7">
        <f t="shared" si="40"/>
        <v>1.2000000000000002</v>
      </c>
      <c r="I377" s="8">
        <f t="shared" si="43"/>
        <v>6</v>
      </c>
      <c r="J377" s="8">
        <f t="shared" si="44"/>
        <v>1446</v>
      </c>
      <c r="K377" s="8">
        <f t="shared" si="45"/>
        <v>150</v>
      </c>
      <c r="M377" s="1">
        <v>360</v>
      </c>
    </row>
    <row r="378" spans="1:13">
      <c r="A378" s="5" t="s">
        <v>172</v>
      </c>
      <c r="B378" s="15" t="s">
        <v>175</v>
      </c>
      <c r="C378" s="5" t="s">
        <v>10</v>
      </c>
      <c r="D378" s="6">
        <v>0</v>
      </c>
      <c r="E378" s="7">
        <v>14</v>
      </c>
      <c r="F378" s="7">
        <f t="shared" si="41"/>
        <v>14</v>
      </c>
      <c r="G378" s="7">
        <f t="shared" si="42"/>
        <v>8.4</v>
      </c>
      <c r="H378" s="7">
        <f t="shared" si="40"/>
        <v>5.6000000000000005</v>
      </c>
      <c r="I378" s="8">
        <f t="shared" si="43"/>
        <v>28</v>
      </c>
      <c r="J378" s="8">
        <f t="shared" si="44"/>
        <v>6748</v>
      </c>
      <c r="K378" s="8">
        <f t="shared" si="45"/>
        <v>700</v>
      </c>
      <c r="M378" s="1">
        <v>361</v>
      </c>
    </row>
    <row r="379" spans="1:13">
      <c r="A379" s="5" t="s">
        <v>172</v>
      </c>
      <c r="B379" s="15" t="s">
        <v>175</v>
      </c>
      <c r="C379" s="5" t="s">
        <v>8</v>
      </c>
      <c r="D379" s="6">
        <v>0</v>
      </c>
      <c r="E379" s="7">
        <v>2</v>
      </c>
      <c r="F379" s="7">
        <f t="shared" si="41"/>
        <v>2</v>
      </c>
      <c r="G379" s="7">
        <f t="shared" si="42"/>
        <v>1.2</v>
      </c>
      <c r="H379" s="7">
        <f t="shared" si="40"/>
        <v>0.8</v>
      </c>
      <c r="I379" s="8">
        <f t="shared" si="43"/>
        <v>4</v>
      </c>
      <c r="J379" s="8">
        <f t="shared" si="44"/>
        <v>964</v>
      </c>
      <c r="K379" s="8">
        <f t="shared" si="45"/>
        <v>100</v>
      </c>
      <c r="M379" s="1">
        <v>362</v>
      </c>
    </row>
    <row r="380" spans="1:13">
      <c r="A380" s="5" t="s">
        <v>172</v>
      </c>
      <c r="B380" s="15" t="s">
        <v>175</v>
      </c>
      <c r="C380" s="5" t="s">
        <v>3</v>
      </c>
      <c r="D380" s="6">
        <v>0</v>
      </c>
      <c r="E380" s="7">
        <v>2377</v>
      </c>
      <c r="F380" s="7">
        <f t="shared" si="41"/>
        <v>2377</v>
      </c>
      <c r="G380" s="7">
        <f t="shared" si="42"/>
        <v>1426.2</v>
      </c>
      <c r="H380" s="7">
        <f t="shared" si="40"/>
        <v>950.80000000000007</v>
      </c>
      <c r="I380" s="8">
        <f t="shared" si="43"/>
        <v>4754</v>
      </c>
      <c r="J380" s="8">
        <f t="shared" si="44"/>
        <v>1145714</v>
      </c>
      <c r="K380" s="8">
        <f t="shared" si="45"/>
        <v>118850</v>
      </c>
      <c r="M380" s="1">
        <v>363</v>
      </c>
    </row>
    <row r="381" spans="1:13">
      <c r="A381" s="5" t="s">
        <v>172</v>
      </c>
      <c r="B381" s="15" t="s">
        <v>176</v>
      </c>
      <c r="C381" s="5" t="s">
        <v>3</v>
      </c>
      <c r="D381" s="6">
        <v>0</v>
      </c>
      <c r="E381" s="7">
        <v>2016</v>
      </c>
      <c r="F381" s="7">
        <f t="shared" si="41"/>
        <v>2016</v>
      </c>
      <c r="G381" s="7">
        <f t="shared" si="42"/>
        <v>1209.5999999999999</v>
      </c>
      <c r="H381" s="7">
        <f t="shared" si="40"/>
        <v>806.40000000000009</v>
      </c>
      <c r="I381" s="8">
        <f t="shared" si="43"/>
        <v>4032</v>
      </c>
      <c r="J381" s="8">
        <f t="shared" si="44"/>
        <v>971712</v>
      </c>
      <c r="K381" s="8">
        <f t="shared" si="45"/>
        <v>100800</v>
      </c>
      <c r="M381" s="1">
        <v>364</v>
      </c>
    </row>
    <row r="382" spans="1:13">
      <c r="A382" s="5" t="s">
        <v>172</v>
      </c>
      <c r="B382" s="15" t="s">
        <v>177</v>
      </c>
      <c r="C382" s="5" t="s">
        <v>5</v>
      </c>
      <c r="D382" s="6">
        <v>0</v>
      </c>
      <c r="E382" s="7">
        <v>1</v>
      </c>
      <c r="F382" s="7">
        <f t="shared" si="41"/>
        <v>1</v>
      </c>
      <c r="G382" s="7">
        <f t="shared" si="42"/>
        <v>0.6</v>
      </c>
      <c r="H382" s="7">
        <f t="shared" si="40"/>
        <v>0.4</v>
      </c>
      <c r="I382" s="8">
        <f t="shared" si="43"/>
        <v>2</v>
      </c>
      <c r="J382" s="8">
        <f t="shared" si="44"/>
        <v>482</v>
      </c>
      <c r="K382" s="8">
        <f t="shared" si="45"/>
        <v>50</v>
      </c>
      <c r="M382" s="1">
        <v>365</v>
      </c>
    </row>
    <row r="383" spans="1:13">
      <c r="A383" s="5" t="s">
        <v>172</v>
      </c>
      <c r="B383" s="15" t="s">
        <v>177</v>
      </c>
      <c r="C383" s="5" t="s">
        <v>3</v>
      </c>
      <c r="D383" s="6">
        <v>0</v>
      </c>
      <c r="E383" s="7">
        <v>2833</v>
      </c>
      <c r="F383" s="7">
        <f t="shared" si="41"/>
        <v>2833</v>
      </c>
      <c r="G383" s="7">
        <f t="shared" si="42"/>
        <v>1699.8</v>
      </c>
      <c r="H383" s="7">
        <f t="shared" si="40"/>
        <v>1133.2</v>
      </c>
      <c r="I383" s="8">
        <f t="shared" si="43"/>
        <v>5666</v>
      </c>
      <c r="J383" s="8">
        <f t="shared" si="44"/>
        <v>1365506</v>
      </c>
      <c r="K383" s="8">
        <f t="shared" si="45"/>
        <v>141650</v>
      </c>
      <c r="M383" s="1">
        <v>366</v>
      </c>
    </row>
    <row r="384" spans="1:13">
      <c r="A384" s="5" t="s">
        <v>172</v>
      </c>
      <c r="B384" s="15" t="s">
        <v>178</v>
      </c>
      <c r="C384" s="5" t="s">
        <v>8</v>
      </c>
      <c r="D384" s="6">
        <v>0</v>
      </c>
      <c r="E384" s="7">
        <v>15</v>
      </c>
      <c r="F384" s="7">
        <f t="shared" si="41"/>
        <v>15</v>
      </c>
      <c r="G384" s="7">
        <f t="shared" si="42"/>
        <v>9</v>
      </c>
      <c r="H384" s="7">
        <f t="shared" si="40"/>
        <v>6</v>
      </c>
      <c r="I384" s="8">
        <f t="shared" si="43"/>
        <v>30</v>
      </c>
      <c r="J384" s="8">
        <f t="shared" si="44"/>
        <v>7230</v>
      </c>
      <c r="K384" s="8">
        <f t="shared" si="45"/>
        <v>750</v>
      </c>
      <c r="M384" s="1">
        <v>367</v>
      </c>
    </row>
    <row r="385" spans="1:13">
      <c r="A385" s="5" t="s">
        <v>172</v>
      </c>
      <c r="B385" s="15" t="s">
        <v>178</v>
      </c>
      <c r="C385" s="5" t="s">
        <v>49</v>
      </c>
      <c r="D385" s="6">
        <v>0</v>
      </c>
      <c r="E385" s="7">
        <v>72</v>
      </c>
      <c r="F385" s="7">
        <f t="shared" si="41"/>
        <v>72</v>
      </c>
      <c r="G385" s="7">
        <f t="shared" si="42"/>
        <v>43.199999999999996</v>
      </c>
      <c r="H385" s="7">
        <f t="shared" si="40"/>
        <v>28.8</v>
      </c>
      <c r="I385" s="8">
        <f t="shared" si="43"/>
        <v>144</v>
      </c>
      <c r="J385" s="8">
        <f t="shared" si="44"/>
        <v>34704</v>
      </c>
      <c r="K385" s="8">
        <f t="shared" si="45"/>
        <v>3600</v>
      </c>
      <c r="M385" s="1">
        <v>368</v>
      </c>
    </row>
    <row r="386" spans="1:13">
      <c r="A386" s="5" t="s">
        <v>172</v>
      </c>
      <c r="B386" s="15" t="s">
        <v>178</v>
      </c>
      <c r="C386" s="5" t="s">
        <v>3</v>
      </c>
      <c r="D386" s="6">
        <v>0</v>
      </c>
      <c r="E386" s="7">
        <v>920</v>
      </c>
      <c r="F386" s="7">
        <f t="shared" si="41"/>
        <v>920</v>
      </c>
      <c r="G386" s="7">
        <f t="shared" si="42"/>
        <v>552</v>
      </c>
      <c r="H386" s="7">
        <f t="shared" si="40"/>
        <v>368</v>
      </c>
      <c r="I386" s="8">
        <f t="shared" si="43"/>
        <v>1840</v>
      </c>
      <c r="J386" s="8">
        <f t="shared" si="44"/>
        <v>443440</v>
      </c>
      <c r="K386" s="8">
        <f t="shared" si="45"/>
        <v>46000</v>
      </c>
      <c r="M386" s="1">
        <v>369</v>
      </c>
    </row>
    <row r="387" spans="1:13">
      <c r="A387" s="5" t="s">
        <v>172</v>
      </c>
      <c r="B387" s="15" t="s">
        <v>179</v>
      </c>
      <c r="C387" s="5" t="s">
        <v>3</v>
      </c>
      <c r="D387" s="6">
        <v>0</v>
      </c>
      <c r="E387" s="7">
        <v>723</v>
      </c>
      <c r="F387" s="7">
        <f t="shared" si="41"/>
        <v>723</v>
      </c>
      <c r="G387" s="7">
        <f t="shared" si="42"/>
        <v>433.8</v>
      </c>
      <c r="H387" s="7">
        <f t="shared" si="40"/>
        <v>289.2</v>
      </c>
      <c r="I387" s="8">
        <f t="shared" si="43"/>
        <v>1446</v>
      </c>
      <c r="J387" s="8">
        <f t="shared" si="44"/>
        <v>348486</v>
      </c>
      <c r="K387" s="8">
        <f t="shared" si="45"/>
        <v>36150</v>
      </c>
      <c r="M387" s="1">
        <v>370</v>
      </c>
    </row>
    <row r="388" spans="1:13">
      <c r="A388" s="5" t="s">
        <v>172</v>
      </c>
      <c r="B388" s="15" t="s">
        <v>180</v>
      </c>
      <c r="C388" s="5" t="s">
        <v>3</v>
      </c>
      <c r="D388" s="6">
        <v>0</v>
      </c>
      <c r="E388" s="7">
        <v>1810</v>
      </c>
      <c r="F388" s="7">
        <f t="shared" si="41"/>
        <v>1810</v>
      </c>
      <c r="G388" s="7">
        <f t="shared" si="42"/>
        <v>1086</v>
      </c>
      <c r="H388" s="7">
        <f t="shared" si="40"/>
        <v>724</v>
      </c>
      <c r="I388" s="8">
        <f t="shared" si="43"/>
        <v>3620</v>
      </c>
      <c r="J388" s="8">
        <f t="shared" si="44"/>
        <v>872420</v>
      </c>
      <c r="K388" s="8">
        <f t="shared" si="45"/>
        <v>90500</v>
      </c>
      <c r="M388" s="1">
        <v>371</v>
      </c>
    </row>
    <row r="389" spans="1:13">
      <c r="A389" s="5" t="s">
        <v>172</v>
      </c>
      <c r="B389" s="15" t="s">
        <v>181</v>
      </c>
      <c r="C389" s="5" t="s">
        <v>3</v>
      </c>
      <c r="D389" s="6">
        <v>0</v>
      </c>
      <c r="E389" s="7">
        <v>656</v>
      </c>
      <c r="F389" s="7">
        <f t="shared" si="41"/>
        <v>656</v>
      </c>
      <c r="G389" s="7">
        <f t="shared" si="42"/>
        <v>393.59999999999997</v>
      </c>
      <c r="H389" s="7">
        <f t="shared" si="40"/>
        <v>262.40000000000003</v>
      </c>
      <c r="I389" s="8">
        <f t="shared" si="43"/>
        <v>1312</v>
      </c>
      <c r="J389" s="8">
        <f t="shared" si="44"/>
        <v>316192</v>
      </c>
      <c r="K389" s="8">
        <f t="shared" si="45"/>
        <v>32800</v>
      </c>
      <c r="M389" s="1">
        <v>372</v>
      </c>
    </row>
    <row r="390" spans="1:13">
      <c r="A390" s="5" t="s">
        <v>172</v>
      </c>
      <c r="B390" s="15" t="s">
        <v>182</v>
      </c>
      <c r="C390" s="5" t="s">
        <v>5</v>
      </c>
      <c r="D390" s="6">
        <v>0</v>
      </c>
      <c r="E390" s="7">
        <v>649</v>
      </c>
      <c r="F390" s="7">
        <f t="shared" si="41"/>
        <v>649</v>
      </c>
      <c r="G390" s="7">
        <f t="shared" si="42"/>
        <v>389.4</v>
      </c>
      <c r="H390" s="7">
        <f t="shared" si="40"/>
        <v>259.60000000000002</v>
      </c>
      <c r="I390" s="8">
        <f t="shared" si="43"/>
        <v>1298</v>
      </c>
      <c r="J390" s="8">
        <f t="shared" si="44"/>
        <v>312818</v>
      </c>
      <c r="K390" s="8">
        <f t="shared" si="45"/>
        <v>32450</v>
      </c>
      <c r="M390" s="1">
        <v>373</v>
      </c>
    </row>
    <row r="391" spans="1:13">
      <c r="A391" s="5" t="s">
        <v>172</v>
      </c>
      <c r="B391" s="15" t="s">
        <v>182</v>
      </c>
      <c r="C391" s="5" t="s">
        <v>2</v>
      </c>
      <c r="D391" s="6">
        <v>0</v>
      </c>
      <c r="E391" s="7">
        <v>1</v>
      </c>
      <c r="F391" s="7">
        <f t="shared" si="41"/>
        <v>1</v>
      </c>
      <c r="G391" s="7">
        <f t="shared" si="42"/>
        <v>0.6</v>
      </c>
      <c r="H391" s="7">
        <f t="shared" si="40"/>
        <v>0.4</v>
      </c>
      <c r="I391" s="8">
        <f t="shared" si="43"/>
        <v>2</v>
      </c>
      <c r="J391" s="8">
        <f t="shared" si="44"/>
        <v>482</v>
      </c>
      <c r="K391" s="8">
        <f t="shared" si="45"/>
        <v>50</v>
      </c>
      <c r="M391" s="1">
        <v>374</v>
      </c>
    </row>
    <row r="392" spans="1:13">
      <c r="A392" s="5" t="s">
        <v>172</v>
      </c>
      <c r="B392" s="15" t="s">
        <v>182</v>
      </c>
      <c r="C392" s="5" t="s">
        <v>10</v>
      </c>
      <c r="D392" s="6">
        <v>0</v>
      </c>
      <c r="E392" s="7">
        <v>246</v>
      </c>
      <c r="F392" s="7">
        <f t="shared" si="41"/>
        <v>246</v>
      </c>
      <c r="G392" s="7">
        <f t="shared" si="42"/>
        <v>147.6</v>
      </c>
      <c r="H392" s="7">
        <f t="shared" si="40"/>
        <v>98.4</v>
      </c>
      <c r="I392" s="8">
        <f t="shared" si="43"/>
        <v>492</v>
      </c>
      <c r="J392" s="8">
        <f t="shared" si="44"/>
        <v>118572</v>
      </c>
      <c r="K392" s="8">
        <f t="shared" si="45"/>
        <v>12300</v>
      </c>
      <c r="M392" s="1">
        <v>375</v>
      </c>
    </row>
    <row r="393" spans="1:13">
      <c r="A393" s="5" t="s">
        <v>172</v>
      </c>
      <c r="B393" s="15" t="s">
        <v>182</v>
      </c>
      <c r="C393" s="5" t="s">
        <v>3</v>
      </c>
      <c r="D393" s="6">
        <v>0</v>
      </c>
      <c r="E393" s="7">
        <v>3438</v>
      </c>
      <c r="F393" s="7">
        <f t="shared" si="41"/>
        <v>3438</v>
      </c>
      <c r="G393" s="7">
        <f t="shared" si="42"/>
        <v>2062.7999999999997</v>
      </c>
      <c r="H393" s="7">
        <f t="shared" si="40"/>
        <v>1375.2</v>
      </c>
      <c r="I393" s="8">
        <f t="shared" si="43"/>
        <v>6876</v>
      </c>
      <c r="J393" s="8">
        <f t="shared" si="44"/>
        <v>1657116</v>
      </c>
      <c r="K393" s="8">
        <f t="shared" si="45"/>
        <v>171900</v>
      </c>
      <c r="M393" s="1">
        <v>376</v>
      </c>
    </row>
    <row r="394" spans="1:13">
      <c r="A394" s="5" t="s">
        <v>172</v>
      </c>
      <c r="B394" s="15" t="s">
        <v>183</v>
      </c>
      <c r="C394" s="5" t="s">
        <v>3</v>
      </c>
      <c r="D394" s="6">
        <v>0</v>
      </c>
      <c r="E394" s="7">
        <v>1193</v>
      </c>
      <c r="F394" s="7">
        <f t="shared" si="41"/>
        <v>1193</v>
      </c>
      <c r="G394" s="7">
        <f t="shared" si="42"/>
        <v>715.8</v>
      </c>
      <c r="H394" s="7">
        <f t="shared" si="40"/>
        <v>477.20000000000005</v>
      </c>
      <c r="I394" s="8">
        <f t="shared" si="43"/>
        <v>2386</v>
      </c>
      <c r="J394" s="8">
        <f t="shared" si="44"/>
        <v>575026</v>
      </c>
      <c r="K394" s="8">
        <f t="shared" si="45"/>
        <v>59650</v>
      </c>
      <c r="M394" s="1">
        <v>377</v>
      </c>
    </row>
    <row r="395" spans="1:13">
      <c r="A395" s="5" t="s">
        <v>172</v>
      </c>
      <c r="B395" s="15" t="s">
        <v>184</v>
      </c>
      <c r="C395" s="5" t="s">
        <v>29</v>
      </c>
      <c r="D395" s="6">
        <v>0</v>
      </c>
      <c r="E395" s="7">
        <v>1</v>
      </c>
      <c r="F395" s="7">
        <f t="shared" si="41"/>
        <v>1</v>
      </c>
      <c r="G395" s="7">
        <f t="shared" si="42"/>
        <v>0.6</v>
      </c>
      <c r="H395" s="7">
        <f t="shared" si="40"/>
        <v>0.4</v>
      </c>
      <c r="I395" s="8">
        <f t="shared" si="43"/>
        <v>2</v>
      </c>
      <c r="J395" s="8">
        <f t="shared" si="44"/>
        <v>482</v>
      </c>
      <c r="K395" s="8">
        <f t="shared" si="45"/>
        <v>50</v>
      </c>
      <c r="M395" s="1">
        <v>378</v>
      </c>
    </row>
    <row r="396" spans="1:13">
      <c r="A396" s="5" t="s">
        <v>172</v>
      </c>
      <c r="B396" s="15" t="s">
        <v>184</v>
      </c>
      <c r="C396" s="5" t="s">
        <v>5</v>
      </c>
      <c r="D396" s="6">
        <v>0</v>
      </c>
      <c r="E396" s="7">
        <v>2</v>
      </c>
      <c r="F396" s="7">
        <f t="shared" si="41"/>
        <v>2</v>
      </c>
      <c r="G396" s="7">
        <f t="shared" si="42"/>
        <v>1.2</v>
      </c>
      <c r="H396" s="7">
        <f t="shared" si="40"/>
        <v>0.8</v>
      </c>
      <c r="I396" s="8">
        <f t="shared" si="43"/>
        <v>4</v>
      </c>
      <c r="J396" s="8">
        <f t="shared" si="44"/>
        <v>964</v>
      </c>
      <c r="K396" s="8">
        <f t="shared" si="45"/>
        <v>100</v>
      </c>
      <c r="M396" s="1">
        <v>379</v>
      </c>
    </row>
    <row r="397" spans="1:13">
      <c r="A397" s="5" t="s">
        <v>172</v>
      </c>
      <c r="B397" s="15" t="s">
        <v>184</v>
      </c>
      <c r="C397" s="5" t="s">
        <v>2</v>
      </c>
      <c r="D397" s="6">
        <v>0</v>
      </c>
      <c r="E397" s="7">
        <v>14</v>
      </c>
      <c r="F397" s="7">
        <f t="shared" si="41"/>
        <v>14</v>
      </c>
      <c r="G397" s="7">
        <f t="shared" si="42"/>
        <v>8.4</v>
      </c>
      <c r="H397" s="7">
        <f t="shared" si="40"/>
        <v>5.6000000000000005</v>
      </c>
      <c r="I397" s="8">
        <f t="shared" si="43"/>
        <v>28</v>
      </c>
      <c r="J397" s="8">
        <f t="shared" si="44"/>
        <v>6748</v>
      </c>
      <c r="K397" s="8">
        <f t="shared" si="45"/>
        <v>700</v>
      </c>
      <c r="M397" s="1">
        <v>380</v>
      </c>
    </row>
    <row r="398" spans="1:13">
      <c r="A398" s="5" t="s">
        <v>172</v>
      </c>
      <c r="B398" s="15" t="s">
        <v>184</v>
      </c>
      <c r="C398" s="5" t="s">
        <v>8</v>
      </c>
      <c r="D398" s="6">
        <v>0</v>
      </c>
      <c r="E398" s="7">
        <v>76</v>
      </c>
      <c r="F398" s="7">
        <f t="shared" si="41"/>
        <v>76</v>
      </c>
      <c r="G398" s="7">
        <f t="shared" si="42"/>
        <v>45.6</v>
      </c>
      <c r="H398" s="7">
        <f t="shared" si="40"/>
        <v>30.400000000000002</v>
      </c>
      <c r="I398" s="8">
        <f t="shared" si="43"/>
        <v>152</v>
      </c>
      <c r="J398" s="8">
        <f t="shared" si="44"/>
        <v>36632</v>
      </c>
      <c r="K398" s="8">
        <f t="shared" si="45"/>
        <v>3800</v>
      </c>
      <c r="M398" s="1">
        <v>381</v>
      </c>
    </row>
    <row r="399" spans="1:13">
      <c r="A399" s="5" t="s">
        <v>172</v>
      </c>
      <c r="B399" s="15" t="s">
        <v>184</v>
      </c>
      <c r="C399" s="5" t="s">
        <v>3</v>
      </c>
      <c r="D399" s="6">
        <v>0</v>
      </c>
      <c r="E399" s="7">
        <v>3440</v>
      </c>
      <c r="F399" s="7">
        <f t="shared" si="41"/>
        <v>3440</v>
      </c>
      <c r="G399" s="7">
        <f t="shared" si="42"/>
        <v>2064</v>
      </c>
      <c r="H399" s="7">
        <f t="shared" si="40"/>
        <v>1376</v>
      </c>
      <c r="I399" s="8">
        <f t="shared" si="43"/>
        <v>6880</v>
      </c>
      <c r="J399" s="8">
        <f t="shared" si="44"/>
        <v>1658080</v>
      </c>
      <c r="K399" s="8">
        <f t="shared" si="45"/>
        <v>172000</v>
      </c>
      <c r="M399" s="1">
        <v>382</v>
      </c>
    </row>
    <row r="400" spans="1:13">
      <c r="A400" s="5" t="s">
        <v>172</v>
      </c>
      <c r="B400" s="15" t="s">
        <v>185</v>
      </c>
      <c r="C400" s="5" t="s">
        <v>2</v>
      </c>
      <c r="D400" s="6">
        <v>0</v>
      </c>
      <c r="E400" s="7">
        <v>126</v>
      </c>
      <c r="F400" s="7">
        <f t="shared" si="41"/>
        <v>126</v>
      </c>
      <c r="G400" s="7">
        <f t="shared" si="42"/>
        <v>75.599999999999994</v>
      </c>
      <c r="H400" s="7">
        <f t="shared" si="40"/>
        <v>50.400000000000006</v>
      </c>
      <c r="I400" s="8">
        <f t="shared" si="43"/>
        <v>252</v>
      </c>
      <c r="J400" s="8">
        <f t="shared" si="44"/>
        <v>60732</v>
      </c>
      <c r="K400" s="8">
        <f t="shared" si="45"/>
        <v>6300</v>
      </c>
      <c r="M400" s="1">
        <v>383</v>
      </c>
    </row>
    <row r="401" spans="1:13">
      <c r="A401" s="5"/>
      <c r="B401" s="15"/>
      <c r="C401" s="5"/>
      <c r="D401" s="6"/>
      <c r="E401" s="7"/>
      <c r="F401" s="7"/>
      <c r="G401" s="17">
        <f>SUM(G370:G400)</f>
        <v>17049.599999999999</v>
      </c>
      <c r="H401" s="17">
        <f t="shared" ref="H401:K401" si="47">SUM(H370:H400)</f>
        <v>11366.399999999998</v>
      </c>
      <c r="I401" s="17">
        <f t="shared" si="47"/>
        <v>56832</v>
      </c>
      <c r="J401" s="17">
        <f t="shared" si="47"/>
        <v>13696512</v>
      </c>
      <c r="K401" s="17">
        <f t="shared" si="47"/>
        <v>1420800</v>
      </c>
    </row>
    <row r="402" spans="1:13">
      <c r="A402" s="5" t="s">
        <v>186</v>
      </c>
      <c r="B402" s="15" t="s">
        <v>187</v>
      </c>
      <c r="C402" s="5" t="s">
        <v>3</v>
      </c>
      <c r="D402" s="6">
        <v>68</v>
      </c>
      <c r="E402" s="7">
        <v>1349</v>
      </c>
      <c r="F402" s="7">
        <f t="shared" si="41"/>
        <v>1417</v>
      </c>
      <c r="G402" s="7">
        <f t="shared" si="42"/>
        <v>850.19999999999993</v>
      </c>
      <c r="H402" s="7">
        <f t="shared" si="40"/>
        <v>566.80000000000007</v>
      </c>
      <c r="I402" s="8">
        <f t="shared" si="43"/>
        <v>2834</v>
      </c>
      <c r="J402" s="8">
        <f t="shared" si="44"/>
        <v>682994</v>
      </c>
      <c r="K402" s="8">
        <f t="shared" si="45"/>
        <v>70850</v>
      </c>
      <c r="M402" s="1">
        <v>384</v>
      </c>
    </row>
    <row r="403" spans="1:13">
      <c r="A403" s="5" t="s">
        <v>186</v>
      </c>
      <c r="B403" s="15" t="s">
        <v>188</v>
      </c>
      <c r="C403" s="5" t="s">
        <v>3</v>
      </c>
      <c r="D403" s="6">
        <v>0</v>
      </c>
      <c r="E403" s="7">
        <v>2268</v>
      </c>
      <c r="F403" s="7">
        <f t="shared" si="41"/>
        <v>2268</v>
      </c>
      <c r="G403" s="7">
        <f t="shared" si="42"/>
        <v>1360.8</v>
      </c>
      <c r="H403" s="7">
        <f t="shared" ref="H403:H468" si="48">F403*0.4</f>
        <v>907.2</v>
      </c>
      <c r="I403" s="8">
        <f t="shared" si="43"/>
        <v>4536</v>
      </c>
      <c r="J403" s="8">
        <f t="shared" si="44"/>
        <v>1093176</v>
      </c>
      <c r="K403" s="8">
        <f t="shared" si="45"/>
        <v>113400</v>
      </c>
      <c r="M403" s="1">
        <v>385</v>
      </c>
    </row>
    <row r="404" spans="1:13">
      <c r="A404" s="5" t="s">
        <v>186</v>
      </c>
      <c r="B404" s="15" t="s">
        <v>189</v>
      </c>
      <c r="C404" s="5" t="s">
        <v>10</v>
      </c>
      <c r="D404" s="6">
        <v>0</v>
      </c>
      <c r="E404" s="7">
        <v>163</v>
      </c>
      <c r="F404" s="7">
        <f t="shared" ref="F404:F468" si="49">D404+E404</f>
        <v>163</v>
      </c>
      <c r="G404" s="7">
        <f t="shared" ref="G404:G468" si="50">F404*0.6</f>
        <v>97.8</v>
      </c>
      <c r="H404" s="7">
        <f t="shared" si="48"/>
        <v>65.2</v>
      </c>
      <c r="I404" s="8">
        <f t="shared" ref="I404:I468" si="51">F404*2</f>
        <v>326</v>
      </c>
      <c r="J404" s="8">
        <f t="shared" ref="J404:J468" si="52">241*I404</f>
        <v>78566</v>
      </c>
      <c r="K404" s="8">
        <f t="shared" ref="K404:K468" si="53">F404*50</f>
        <v>8150</v>
      </c>
      <c r="M404" s="1">
        <v>386</v>
      </c>
    </row>
    <row r="405" spans="1:13">
      <c r="A405" s="5" t="s">
        <v>186</v>
      </c>
      <c r="B405" s="15" t="s">
        <v>189</v>
      </c>
      <c r="C405" s="5" t="s">
        <v>3</v>
      </c>
      <c r="D405" s="6">
        <v>21</v>
      </c>
      <c r="E405" s="7">
        <v>1815</v>
      </c>
      <c r="F405" s="7">
        <f t="shared" si="49"/>
        <v>1836</v>
      </c>
      <c r="G405" s="7">
        <f t="shared" si="50"/>
        <v>1101.5999999999999</v>
      </c>
      <c r="H405" s="7">
        <f t="shared" si="48"/>
        <v>734.40000000000009</v>
      </c>
      <c r="I405" s="8">
        <f t="shared" si="51"/>
        <v>3672</v>
      </c>
      <c r="J405" s="8">
        <f t="shared" si="52"/>
        <v>884952</v>
      </c>
      <c r="K405" s="8">
        <f t="shared" si="53"/>
        <v>91800</v>
      </c>
      <c r="M405" s="1">
        <v>387</v>
      </c>
    </row>
    <row r="406" spans="1:13">
      <c r="A406" s="5" t="s">
        <v>186</v>
      </c>
      <c r="B406" s="15" t="s">
        <v>190</v>
      </c>
      <c r="C406" s="5" t="s">
        <v>3</v>
      </c>
      <c r="D406" s="6">
        <v>0</v>
      </c>
      <c r="E406" s="7">
        <v>2486</v>
      </c>
      <c r="F406" s="7">
        <f t="shared" si="49"/>
        <v>2486</v>
      </c>
      <c r="G406" s="7">
        <f t="shared" si="50"/>
        <v>1491.6</v>
      </c>
      <c r="H406" s="7">
        <f t="shared" si="48"/>
        <v>994.40000000000009</v>
      </c>
      <c r="I406" s="8">
        <f t="shared" si="51"/>
        <v>4972</v>
      </c>
      <c r="J406" s="8">
        <f t="shared" si="52"/>
        <v>1198252</v>
      </c>
      <c r="K406" s="8">
        <f t="shared" si="53"/>
        <v>124300</v>
      </c>
      <c r="M406" s="1">
        <v>388</v>
      </c>
    </row>
    <row r="407" spans="1:13">
      <c r="A407" s="5" t="s">
        <v>186</v>
      </c>
      <c r="B407" s="15" t="s">
        <v>191</v>
      </c>
      <c r="C407" s="5" t="s">
        <v>49</v>
      </c>
      <c r="D407" s="6">
        <v>0</v>
      </c>
      <c r="E407" s="7">
        <v>41</v>
      </c>
      <c r="F407" s="7">
        <f t="shared" si="49"/>
        <v>41</v>
      </c>
      <c r="G407" s="7">
        <f t="shared" si="50"/>
        <v>24.599999999999998</v>
      </c>
      <c r="H407" s="7">
        <f t="shared" si="48"/>
        <v>16.400000000000002</v>
      </c>
      <c r="I407" s="8">
        <f t="shared" si="51"/>
        <v>82</v>
      </c>
      <c r="J407" s="8">
        <f t="shared" si="52"/>
        <v>19762</v>
      </c>
      <c r="K407" s="8">
        <f t="shared" si="53"/>
        <v>2050</v>
      </c>
      <c r="M407" s="1">
        <v>389</v>
      </c>
    </row>
    <row r="408" spans="1:13">
      <c r="A408" s="5" t="s">
        <v>186</v>
      </c>
      <c r="B408" s="15" t="s">
        <v>191</v>
      </c>
      <c r="C408" s="5" t="s">
        <v>5</v>
      </c>
      <c r="D408" s="6">
        <v>242</v>
      </c>
      <c r="E408" s="7">
        <v>0</v>
      </c>
      <c r="F408" s="7">
        <f t="shared" si="49"/>
        <v>242</v>
      </c>
      <c r="G408" s="7">
        <f t="shared" si="50"/>
        <v>145.19999999999999</v>
      </c>
      <c r="H408" s="7">
        <f t="shared" si="48"/>
        <v>96.800000000000011</v>
      </c>
      <c r="I408" s="8">
        <f t="shared" si="51"/>
        <v>484</v>
      </c>
      <c r="J408" s="8">
        <f t="shared" si="52"/>
        <v>116644</v>
      </c>
      <c r="K408" s="8">
        <f t="shared" si="53"/>
        <v>12100</v>
      </c>
      <c r="M408" s="1">
        <v>390</v>
      </c>
    </row>
    <row r="409" spans="1:13">
      <c r="A409" s="5" t="s">
        <v>186</v>
      </c>
      <c r="B409" s="15" t="s">
        <v>191</v>
      </c>
      <c r="C409" s="5" t="s">
        <v>3</v>
      </c>
      <c r="D409" s="6">
        <v>0</v>
      </c>
      <c r="E409" s="7">
        <v>2656</v>
      </c>
      <c r="F409" s="7">
        <f t="shared" si="49"/>
        <v>2656</v>
      </c>
      <c r="G409" s="7">
        <f t="shared" si="50"/>
        <v>1593.6</v>
      </c>
      <c r="H409" s="7">
        <f t="shared" si="48"/>
        <v>1062.4000000000001</v>
      </c>
      <c r="I409" s="8">
        <f t="shared" si="51"/>
        <v>5312</v>
      </c>
      <c r="J409" s="8">
        <f t="shared" si="52"/>
        <v>1280192</v>
      </c>
      <c r="K409" s="8">
        <f t="shared" si="53"/>
        <v>132800</v>
      </c>
      <c r="M409" s="1">
        <v>391</v>
      </c>
    </row>
    <row r="410" spans="1:13">
      <c r="A410" s="5" t="s">
        <v>186</v>
      </c>
      <c r="B410" s="15" t="s">
        <v>192</v>
      </c>
      <c r="C410" s="5" t="s">
        <v>5</v>
      </c>
      <c r="D410" s="6">
        <v>0</v>
      </c>
      <c r="E410" s="7">
        <v>50</v>
      </c>
      <c r="F410" s="7">
        <f t="shared" si="49"/>
        <v>50</v>
      </c>
      <c r="G410" s="7">
        <f t="shared" si="50"/>
        <v>30</v>
      </c>
      <c r="H410" s="7">
        <f t="shared" si="48"/>
        <v>20</v>
      </c>
      <c r="I410" s="8">
        <f t="shared" si="51"/>
        <v>100</v>
      </c>
      <c r="J410" s="8">
        <f t="shared" si="52"/>
        <v>24100</v>
      </c>
      <c r="K410" s="8">
        <f t="shared" si="53"/>
        <v>2500</v>
      </c>
      <c r="M410" s="1">
        <v>392</v>
      </c>
    </row>
    <row r="411" spans="1:13">
      <c r="A411" s="5" t="s">
        <v>186</v>
      </c>
      <c r="B411" s="15" t="s">
        <v>192</v>
      </c>
      <c r="C411" s="5" t="s">
        <v>3</v>
      </c>
      <c r="D411" s="6">
        <v>0</v>
      </c>
      <c r="E411" s="7">
        <v>1478</v>
      </c>
      <c r="F411" s="7">
        <f t="shared" si="49"/>
        <v>1478</v>
      </c>
      <c r="G411" s="7">
        <f t="shared" si="50"/>
        <v>886.8</v>
      </c>
      <c r="H411" s="7">
        <f t="shared" si="48"/>
        <v>591.20000000000005</v>
      </c>
      <c r="I411" s="8">
        <f t="shared" si="51"/>
        <v>2956</v>
      </c>
      <c r="J411" s="8">
        <f t="shared" si="52"/>
        <v>712396</v>
      </c>
      <c r="K411" s="8">
        <f t="shared" si="53"/>
        <v>73900</v>
      </c>
      <c r="M411" s="1">
        <v>393</v>
      </c>
    </row>
    <row r="412" spans="1:13" ht="24.75" customHeight="1">
      <c r="A412" s="5" t="s">
        <v>186</v>
      </c>
      <c r="B412" s="15" t="s">
        <v>193</v>
      </c>
      <c r="C412" s="5" t="s">
        <v>10</v>
      </c>
      <c r="D412" s="6">
        <v>0</v>
      </c>
      <c r="E412" s="7">
        <v>1</v>
      </c>
      <c r="F412" s="7">
        <f t="shared" si="49"/>
        <v>1</v>
      </c>
      <c r="G412" s="7">
        <f t="shared" si="50"/>
        <v>0.6</v>
      </c>
      <c r="H412" s="7">
        <f t="shared" si="48"/>
        <v>0.4</v>
      </c>
      <c r="I412" s="8">
        <f t="shared" si="51"/>
        <v>2</v>
      </c>
      <c r="J412" s="8">
        <f t="shared" si="52"/>
        <v>482</v>
      </c>
      <c r="K412" s="8">
        <f t="shared" si="53"/>
        <v>50</v>
      </c>
      <c r="M412" s="1">
        <v>394</v>
      </c>
    </row>
    <row r="413" spans="1:13">
      <c r="A413" s="5" t="s">
        <v>186</v>
      </c>
      <c r="B413" s="15" t="s">
        <v>193</v>
      </c>
      <c r="C413" s="5" t="s">
        <v>3</v>
      </c>
      <c r="D413" s="6">
        <v>0</v>
      </c>
      <c r="E413" s="7">
        <v>2982</v>
      </c>
      <c r="F413" s="7">
        <f t="shared" si="49"/>
        <v>2982</v>
      </c>
      <c r="G413" s="7">
        <f t="shared" si="50"/>
        <v>1789.2</v>
      </c>
      <c r="H413" s="7">
        <f t="shared" si="48"/>
        <v>1192.8</v>
      </c>
      <c r="I413" s="8">
        <f t="shared" si="51"/>
        <v>5964</v>
      </c>
      <c r="J413" s="8">
        <f t="shared" si="52"/>
        <v>1437324</v>
      </c>
      <c r="K413" s="8">
        <f t="shared" si="53"/>
        <v>149100</v>
      </c>
      <c r="M413" s="1">
        <v>395</v>
      </c>
    </row>
    <row r="414" spans="1:13">
      <c r="A414" s="5" t="s">
        <v>186</v>
      </c>
      <c r="B414" s="15" t="s">
        <v>194</v>
      </c>
      <c r="C414" s="5" t="s">
        <v>5</v>
      </c>
      <c r="D414" s="6">
        <v>0</v>
      </c>
      <c r="E414" s="7">
        <v>4</v>
      </c>
      <c r="F414" s="7">
        <f t="shared" si="49"/>
        <v>4</v>
      </c>
      <c r="G414" s="7">
        <f t="shared" si="50"/>
        <v>2.4</v>
      </c>
      <c r="H414" s="7">
        <f t="shared" si="48"/>
        <v>1.6</v>
      </c>
      <c r="I414" s="8">
        <f t="shared" si="51"/>
        <v>8</v>
      </c>
      <c r="J414" s="8">
        <f t="shared" si="52"/>
        <v>1928</v>
      </c>
      <c r="K414" s="8">
        <f t="shared" si="53"/>
        <v>200</v>
      </c>
      <c r="M414" s="1">
        <v>396</v>
      </c>
    </row>
    <row r="415" spans="1:13">
      <c r="A415" s="5" t="s">
        <v>186</v>
      </c>
      <c r="B415" s="15" t="s">
        <v>194</v>
      </c>
      <c r="C415" s="5" t="s">
        <v>10</v>
      </c>
      <c r="D415" s="6">
        <v>0</v>
      </c>
      <c r="E415" s="7">
        <v>2</v>
      </c>
      <c r="F415" s="7">
        <f t="shared" si="49"/>
        <v>2</v>
      </c>
      <c r="G415" s="7">
        <f t="shared" si="50"/>
        <v>1.2</v>
      </c>
      <c r="H415" s="7">
        <f t="shared" si="48"/>
        <v>0.8</v>
      </c>
      <c r="I415" s="8">
        <f t="shared" si="51"/>
        <v>4</v>
      </c>
      <c r="J415" s="8">
        <f t="shared" si="52"/>
        <v>964</v>
      </c>
      <c r="K415" s="8">
        <f t="shared" si="53"/>
        <v>100</v>
      </c>
      <c r="M415" s="1">
        <v>397</v>
      </c>
    </row>
    <row r="416" spans="1:13">
      <c r="A416" s="5" t="s">
        <v>186</v>
      </c>
      <c r="B416" s="15" t="s">
        <v>194</v>
      </c>
      <c r="C416" s="5" t="s">
        <v>3</v>
      </c>
      <c r="D416" s="6">
        <v>79</v>
      </c>
      <c r="E416" s="7">
        <v>2300</v>
      </c>
      <c r="F416" s="7">
        <f t="shared" si="49"/>
        <v>2379</v>
      </c>
      <c r="G416" s="7">
        <f t="shared" si="50"/>
        <v>1427.3999999999999</v>
      </c>
      <c r="H416" s="7">
        <f t="shared" si="48"/>
        <v>951.6</v>
      </c>
      <c r="I416" s="8">
        <f t="shared" si="51"/>
        <v>4758</v>
      </c>
      <c r="J416" s="8">
        <f t="shared" si="52"/>
        <v>1146678</v>
      </c>
      <c r="K416" s="8">
        <f t="shared" si="53"/>
        <v>118950</v>
      </c>
      <c r="M416" s="1">
        <v>398</v>
      </c>
    </row>
    <row r="417" spans="1:13">
      <c r="A417" s="5" t="s">
        <v>186</v>
      </c>
      <c r="B417" s="15" t="s">
        <v>195</v>
      </c>
      <c r="C417" s="5" t="s">
        <v>49</v>
      </c>
      <c r="D417" s="6">
        <v>0</v>
      </c>
      <c r="E417" s="7">
        <v>17</v>
      </c>
      <c r="F417" s="7">
        <f t="shared" si="49"/>
        <v>17</v>
      </c>
      <c r="G417" s="7">
        <f t="shared" si="50"/>
        <v>10.199999999999999</v>
      </c>
      <c r="H417" s="7">
        <f t="shared" si="48"/>
        <v>6.8000000000000007</v>
      </c>
      <c r="I417" s="8">
        <f t="shared" si="51"/>
        <v>34</v>
      </c>
      <c r="J417" s="8">
        <f t="shared" si="52"/>
        <v>8194</v>
      </c>
      <c r="K417" s="8">
        <f t="shared" si="53"/>
        <v>850</v>
      </c>
      <c r="M417" s="1">
        <v>399</v>
      </c>
    </row>
    <row r="418" spans="1:13">
      <c r="A418" s="5" t="s">
        <v>186</v>
      </c>
      <c r="B418" s="15" t="s">
        <v>195</v>
      </c>
      <c r="C418" s="5" t="s">
        <v>3</v>
      </c>
      <c r="D418" s="6">
        <v>0</v>
      </c>
      <c r="E418" s="7">
        <v>1666</v>
      </c>
      <c r="F418" s="7">
        <f t="shared" si="49"/>
        <v>1666</v>
      </c>
      <c r="G418" s="7">
        <f t="shared" si="50"/>
        <v>999.59999999999991</v>
      </c>
      <c r="H418" s="7">
        <f t="shared" si="48"/>
        <v>666.40000000000009</v>
      </c>
      <c r="I418" s="8">
        <f t="shared" si="51"/>
        <v>3332</v>
      </c>
      <c r="J418" s="8">
        <f t="shared" si="52"/>
        <v>803012</v>
      </c>
      <c r="K418" s="8">
        <f t="shared" si="53"/>
        <v>83300</v>
      </c>
      <c r="M418" s="1">
        <v>400</v>
      </c>
    </row>
    <row r="419" spans="1:13">
      <c r="A419" s="5" t="s">
        <v>186</v>
      </c>
      <c r="B419" s="15" t="s">
        <v>196</v>
      </c>
      <c r="C419" s="5" t="s">
        <v>5</v>
      </c>
      <c r="D419" s="6">
        <v>0</v>
      </c>
      <c r="E419" s="7">
        <v>45</v>
      </c>
      <c r="F419" s="7">
        <f t="shared" si="49"/>
        <v>45</v>
      </c>
      <c r="G419" s="7">
        <f t="shared" si="50"/>
        <v>27</v>
      </c>
      <c r="H419" s="7">
        <f t="shared" si="48"/>
        <v>18</v>
      </c>
      <c r="I419" s="8">
        <f t="shared" si="51"/>
        <v>90</v>
      </c>
      <c r="J419" s="8">
        <f t="shared" si="52"/>
        <v>21690</v>
      </c>
      <c r="K419" s="8">
        <f t="shared" si="53"/>
        <v>2250</v>
      </c>
      <c r="M419" s="1">
        <v>401</v>
      </c>
    </row>
    <row r="420" spans="1:13">
      <c r="A420" s="5" t="s">
        <v>186</v>
      </c>
      <c r="B420" s="15" t="s">
        <v>196</v>
      </c>
      <c r="C420" s="5" t="s">
        <v>2</v>
      </c>
      <c r="D420" s="6">
        <v>0</v>
      </c>
      <c r="E420" s="7">
        <v>488</v>
      </c>
      <c r="F420" s="7">
        <f t="shared" si="49"/>
        <v>488</v>
      </c>
      <c r="G420" s="7">
        <f t="shared" si="50"/>
        <v>292.8</v>
      </c>
      <c r="H420" s="7">
        <f t="shared" si="48"/>
        <v>195.20000000000002</v>
      </c>
      <c r="I420" s="8">
        <f t="shared" si="51"/>
        <v>976</v>
      </c>
      <c r="J420" s="8">
        <f t="shared" si="52"/>
        <v>235216</v>
      </c>
      <c r="K420" s="8">
        <f t="shared" si="53"/>
        <v>24400</v>
      </c>
      <c r="M420" s="1">
        <v>402</v>
      </c>
    </row>
    <row r="421" spans="1:13">
      <c r="A421" s="5" t="s">
        <v>186</v>
      </c>
      <c r="B421" s="15" t="s">
        <v>196</v>
      </c>
      <c r="C421" s="5" t="s">
        <v>10</v>
      </c>
      <c r="D421" s="6">
        <v>0</v>
      </c>
      <c r="E421" s="7">
        <v>25</v>
      </c>
      <c r="F421" s="7">
        <f t="shared" si="49"/>
        <v>25</v>
      </c>
      <c r="G421" s="7">
        <f t="shared" si="50"/>
        <v>15</v>
      </c>
      <c r="H421" s="7">
        <f t="shared" si="48"/>
        <v>10</v>
      </c>
      <c r="I421" s="8">
        <f t="shared" si="51"/>
        <v>50</v>
      </c>
      <c r="J421" s="8">
        <f t="shared" si="52"/>
        <v>12050</v>
      </c>
      <c r="K421" s="8">
        <f t="shared" si="53"/>
        <v>1250</v>
      </c>
      <c r="M421" s="1">
        <v>403</v>
      </c>
    </row>
    <row r="422" spans="1:13">
      <c r="A422" s="5" t="s">
        <v>186</v>
      </c>
      <c r="B422" s="15" t="s">
        <v>196</v>
      </c>
      <c r="C422" s="5" t="s">
        <v>3</v>
      </c>
      <c r="D422" s="6">
        <f>802+11</f>
        <v>813</v>
      </c>
      <c r="E422" s="7">
        <v>3806</v>
      </c>
      <c r="F422" s="7">
        <f t="shared" si="49"/>
        <v>4619</v>
      </c>
      <c r="G422" s="7">
        <f t="shared" si="50"/>
        <v>2771.4</v>
      </c>
      <c r="H422" s="7">
        <f t="shared" si="48"/>
        <v>1847.6000000000001</v>
      </c>
      <c r="I422" s="8">
        <f t="shared" si="51"/>
        <v>9238</v>
      </c>
      <c r="J422" s="8">
        <f t="shared" si="52"/>
        <v>2226358</v>
      </c>
      <c r="K422" s="8">
        <f t="shared" si="53"/>
        <v>230950</v>
      </c>
      <c r="M422" s="1">
        <v>404</v>
      </c>
    </row>
    <row r="423" spans="1:13">
      <c r="A423" s="5" t="s">
        <v>186</v>
      </c>
      <c r="B423" s="15" t="s">
        <v>197</v>
      </c>
      <c r="C423" s="5" t="s">
        <v>3</v>
      </c>
      <c r="D423" s="6">
        <v>0</v>
      </c>
      <c r="E423" s="7">
        <v>1981</v>
      </c>
      <c r="F423" s="7">
        <f t="shared" si="49"/>
        <v>1981</v>
      </c>
      <c r="G423" s="7">
        <f t="shared" si="50"/>
        <v>1188.5999999999999</v>
      </c>
      <c r="H423" s="7">
        <f t="shared" si="48"/>
        <v>792.40000000000009</v>
      </c>
      <c r="I423" s="8">
        <f t="shared" si="51"/>
        <v>3962</v>
      </c>
      <c r="J423" s="8">
        <f t="shared" si="52"/>
        <v>954842</v>
      </c>
      <c r="K423" s="8">
        <f t="shared" si="53"/>
        <v>99050</v>
      </c>
      <c r="M423" s="1">
        <v>405</v>
      </c>
    </row>
    <row r="424" spans="1:13">
      <c r="A424" s="5" t="s">
        <v>186</v>
      </c>
      <c r="B424" s="15" t="s">
        <v>198</v>
      </c>
      <c r="C424" s="5" t="s">
        <v>10</v>
      </c>
      <c r="D424" s="6">
        <v>0</v>
      </c>
      <c r="E424" s="7">
        <v>1</v>
      </c>
      <c r="F424" s="7">
        <f t="shared" si="49"/>
        <v>1</v>
      </c>
      <c r="G424" s="7">
        <f t="shared" si="50"/>
        <v>0.6</v>
      </c>
      <c r="H424" s="7">
        <f t="shared" si="48"/>
        <v>0.4</v>
      </c>
      <c r="I424" s="8">
        <f t="shared" si="51"/>
        <v>2</v>
      </c>
      <c r="J424" s="8">
        <f t="shared" si="52"/>
        <v>482</v>
      </c>
      <c r="K424" s="8">
        <f t="shared" si="53"/>
        <v>50</v>
      </c>
      <c r="M424" s="1">
        <v>406</v>
      </c>
    </row>
    <row r="425" spans="1:13">
      <c r="A425" s="5" t="s">
        <v>186</v>
      </c>
      <c r="B425" s="15" t="s">
        <v>198</v>
      </c>
      <c r="C425" s="5" t="s">
        <v>3</v>
      </c>
      <c r="D425" s="6">
        <v>10</v>
      </c>
      <c r="E425" s="7">
        <v>1189</v>
      </c>
      <c r="F425" s="7">
        <f t="shared" si="49"/>
        <v>1199</v>
      </c>
      <c r="G425" s="7">
        <f t="shared" si="50"/>
        <v>719.4</v>
      </c>
      <c r="H425" s="7">
        <f t="shared" si="48"/>
        <v>479.6</v>
      </c>
      <c r="I425" s="8">
        <f t="shared" si="51"/>
        <v>2398</v>
      </c>
      <c r="J425" s="8">
        <f t="shared" si="52"/>
        <v>577918</v>
      </c>
      <c r="K425" s="8">
        <f t="shared" si="53"/>
        <v>59950</v>
      </c>
      <c r="M425" s="1">
        <v>407</v>
      </c>
    </row>
    <row r="426" spans="1:13">
      <c r="A426" s="5" t="s">
        <v>186</v>
      </c>
      <c r="B426" s="15" t="s">
        <v>199</v>
      </c>
      <c r="C426" s="5" t="s">
        <v>3</v>
      </c>
      <c r="D426" s="6">
        <v>0</v>
      </c>
      <c r="E426" s="7">
        <v>2495</v>
      </c>
      <c r="F426" s="7">
        <f t="shared" si="49"/>
        <v>2495</v>
      </c>
      <c r="G426" s="7">
        <f t="shared" si="50"/>
        <v>1497</v>
      </c>
      <c r="H426" s="7">
        <f t="shared" si="48"/>
        <v>998</v>
      </c>
      <c r="I426" s="8">
        <f t="shared" si="51"/>
        <v>4990</v>
      </c>
      <c r="J426" s="8">
        <f t="shared" si="52"/>
        <v>1202590</v>
      </c>
      <c r="K426" s="8">
        <f t="shared" si="53"/>
        <v>124750</v>
      </c>
      <c r="M426" s="1">
        <v>408</v>
      </c>
    </row>
    <row r="427" spans="1:13">
      <c r="A427" s="5" t="s">
        <v>186</v>
      </c>
      <c r="B427" s="15" t="s">
        <v>200</v>
      </c>
      <c r="C427" s="5" t="s">
        <v>10</v>
      </c>
      <c r="D427" s="6">
        <v>20</v>
      </c>
      <c r="E427" s="7">
        <v>99</v>
      </c>
      <c r="F427" s="7">
        <f t="shared" si="49"/>
        <v>119</v>
      </c>
      <c r="G427" s="7">
        <f t="shared" si="50"/>
        <v>71.399999999999991</v>
      </c>
      <c r="H427" s="7">
        <f t="shared" si="48"/>
        <v>47.6</v>
      </c>
      <c r="I427" s="8">
        <f t="shared" si="51"/>
        <v>238</v>
      </c>
      <c r="J427" s="8">
        <f t="shared" si="52"/>
        <v>57358</v>
      </c>
      <c r="K427" s="8">
        <f t="shared" si="53"/>
        <v>5950</v>
      </c>
      <c r="M427" s="1">
        <v>409</v>
      </c>
    </row>
    <row r="428" spans="1:13">
      <c r="A428" s="5" t="s">
        <v>186</v>
      </c>
      <c r="B428" s="15" t="s">
        <v>200</v>
      </c>
      <c r="C428" s="5" t="s">
        <v>3</v>
      </c>
      <c r="D428" s="6">
        <v>0</v>
      </c>
      <c r="E428" s="7">
        <v>2339</v>
      </c>
      <c r="F428" s="7">
        <f t="shared" si="49"/>
        <v>2339</v>
      </c>
      <c r="G428" s="7">
        <f t="shared" si="50"/>
        <v>1403.3999999999999</v>
      </c>
      <c r="H428" s="7">
        <f t="shared" si="48"/>
        <v>935.6</v>
      </c>
      <c r="I428" s="8">
        <f t="shared" si="51"/>
        <v>4678</v>
      </c>
      <c r="J428" s="8">
        <f t="shared" si="52"/>
        <v>1127398</v>
      </c>
      <c r="K428" s="8">
        <f t="shared" si="53"/>
        <v>116950</v>
      </c>
      <c r="M428" s="1">
        <v>410</v>
      </c>
    </row>
    <row r="429" spans="1:13">
      <c r="A429" s="5" t="s">
        <v>186</v>
      </c>
      <c r="B429" s="15" t="s">
        <v>186</v>
      </c>
      <c r="C429" s="5" t="s">
        <v>10</v>
      </c>
      <c r="D429" s="6">
        <v>0</v>
      </c>
      <c r="E429" s="7">
        <v>20</v>
      </c>
      <c r="F429" s="7">
        <f t="shared" si="49"/>
        <v>20</v>
      </c>
      <c r="G429" s="7">
        <f t="shared" si="50"/>
        <v>12</v>
      </c>
      <c r="H429" s="7">
        <f t="shared" si="48"/>
        <v>8</v>
      </c>
      <c r="I429" s="8">
        <f t="shared" si="51"/>
        <v>40</v>
      </c>
      <c r="J429" s="8">
        <f t="shared" si="52"/>
        <v>9640</v>
      </c>
      <c r="K429" s="8">
        <f t="shared" si="53"/>
        <v>1000</v>
      </c>
      <c r="M429" s="1">
        <v>411</v>
      </c>
    </row>
    <row r="430" spans="1:13">
      <c r="A430" s="5" t="s">
        <v>186</v>
      </c>
      <c r="B430" s="15" t="s">
        <v>186</v>
      </c>
      <c r="C430" s="5" t="s">
        <v>3</v>
      </c>
      <c r="D430" s="6">
        <v>0</v>
      </c>
      <c r="E430" s="7">
        <v>941</v>
      </c>
      <c r="F430" s="7">
        <f t="shared" si="49"/>
        <v>941</v>
      </c>
      <c r="G430" s="7">
        <f t="shared" si="50"/>
        <v>564.6</v>
      </c>
      <c r="H430" s="7">
        <f t="shared" si="48"/>
        <v>376.40000000000003</v>
      </c>
      <c r="I430" s="8">
        <f t="shared" si="51"/>
        <v>1882</v>
      </c>
      <c r="J430" s="8">
        <f t="shared" si="52"/>
        <v>453562</v>
      </c>
      <c r="K430" s="8">
        <f t="shared" si="53"/>
        <v>47050</v>
      </c>
      <c r="M430" s="1">
        <v>412</v>
      </c>
    </row>
    <row r="431" spans="1:13">
      <c r="A431" s="5" t="s">
        <v>186</v>
      </c>
      <c r="B431" s="15" t="s">
        <v>201</v>
      </c>
      <c r="C431" s="5" t="s">
        <v>3</v>
      </c>
      <c r="D431" s="6">
        <v>0</v>
      </c>
      <c r="E431" s="7">
        <v>1180</v>
      </c>
      <c r="F431" s="7">
        <f t="shared" si="49"/>
        <v>1180</v>
      </c>
      <c r="G431" s="7">
        <f t="shared" si="50"/>
        <v>708</v>
      </c>
      <c r="H431" s="7">
        <f t="shared" si="48"/>
        <v>472</v>
      </c>
      <c r="I431" s="8">
        <f t="shared" si="51"/>
        <v>2360</v>
      </c>
      <c r="J431" s="8">
        <f t="shared" si="52"/>
        <v>568760</v>
      </c>
      <c r="K431" s="8">
        <f t="shared" si="53"/>
        <v>59000</v>
      </c>
      <c r="M431" s="1">
        <v>413</v>
      </c>
    </row>
    <row r="432" spans="1:13">
      <c r="A432" s="5" t="s">
        <v>186</v>
      </c>
      <c r="B432" s="15" t="s">
        <v>202</v>
      </c>
      <c r="C432" s="5" t="s">
        <v>3</v>
      </c>
      <c r="D432" s="6">
        <v>0</v>
      </c>
      <c r="E432" s="7">
        <v>2988</v>
      </c>
      <c r="F432" s="7">
        <f t="shared" si="49"/>
        <v>2988</v>
      </c>
      <c r="G432" s="7">
        <f t="shared" si="50"/>
        <v>1792.8</v>
      </c>
      <c r="H432" s="7">
        <f t="shared" si="48"/>
        <v>1195.2</v>
      </c>
      <c r="I432" s="8">
        <f t="shared" si="51"/>
        <v>5976</v>
      </c>
      <c r="J432" s="8">
        <f t="shared" si="52"/>
        <v>1440216</v>
      </c>
      <c r="K432" s="8">
        <f t="shared" si="53"/>
        <v>149400</v>
      </c>
      <c r="M432" s="1">
        <v>414</v>
      </c>
    </row>
    <row r="433" spans="1:13">
      <c r="A433" s="5" t="s">
        <v>186</v>
      </c>
      <c r="B433" s="15" t="s">
        <v>203</v>
      </c>
      <c r="C433" s="5" t="s">
        <v>10</v>
      </c>
      <c r="D433" s="6">
        <v>0</v>
      </c>
      <c r="E433" s="7">
        <v>1</v>
      </c>
      <c r="F433" s="7">
        <f t="shared" si="49"/>
        <v>1</v>
      </c>
      <c r="G433" s="7">
        <f t="shared" si="50"/>
        <v>0.6</v>
      </c>
      <c r="H433" s="7">
        <f t="shared" si="48"/>
        <v>0.4</v>
      </c>
      <c r="I433" s="8">
        <f t="shared" si="51"/>
        <v>2</v>
      </c>
      <c r="J433" s="8">
        <f t="shared" si="52"/>
        <v>482</v>
      </c>
      <c r="K433" s="8">
        <f t="shared" si="53"/>
        <v>50</v>
      </c>
      <c r="M433" s="1">
        <v>415</v>
      </c>
    </row>
    <row r="434" spans="1:13">
      <c r="A434" s="5" t="s">
        <v>186</v>
      </c>
      <c r="B434" s="15" t="s">
        <v>203</v>
      </c>
      <c r="C434" s="5" t="s">
        <v>3</v>
      </c>
      <c r="D434" s="6">
        <f>248+3</f>
        <v>251</v>
      </c>
      <c r="E434" s="7">
        <v>1185</v>
      </c>
      <c r="F434" s="7">
        <f t="shared" si="49"/>
        <v>1436</v>
      </c>
      <c r="G434" s="7">
        <f t="shared" si="50"/>
        <v>861.6</v>
      </c>
      <c r="H434" s="7">
        <f t="shared" si="48"/>
        <v>574.4</v>
      </c>
      <c r="I434" s="8">
        <f t="shared" si="51"/>
        <v>2872</v>
      </c>
      <c r="J434" s="8">
        <f t="shared" si="52"/>
        <v>692152</v>
      </c>
      <c r="K434" s="8">
        <f t="shared" si="53"/>
        <v>71800</v>
      </c>
      <c r="M434" s="1">
        <v>416</v>
      </c>
    </row>
    <row r="435" spans="1:13">
      <c r="A435" s="5" t="s">
        <v>186</v>
      </c>
      <c r="B435" s="15" t="s">
        <v>204</v>
      </c>
      <c r="C435" s="5" t="s">
        <v>10</v>
      </c>
      <c r="D435" s="6">
        <v>0</v>
      </c>
      <c r="E435" s="7">
        <v>1</v>
      </c>
      <c r="F435" s="7">
        <f t="shared" si="49"/>
        <v>1</v>
      </c>
      <c r="G435" s="7">
        <f t="shared" si="50"/>
        <v>0.6</v>
      </c>
      <c r="H435" s="7">
        <f t="shared" si="48"/>
        <v>0.4</v>
      </c>
      <c r="I435" s="8">
        <f t="shared" si="51"/>
        <v>2</v>
      </c>
      <c r="J435" s="8">
        <f t="shared" si="52"/>
        <v>482</v>
      </c>
      <c r="K435" s="8">
        <f t="shared" si="53"/>
        <v>50</v>
      </c>
      <c r="M435" s="1">
        <v>417</v>
      </c>
    </row>
    <row r="436" spans="1:13">
      <c r="A436" s="5" t="s">
        <v>186</v>
      </c>
      <c r="B436" s="15" t="s">
        <v>204</v>
      </c>
      <c r="C436" s="5" t="s">
        <v>3</v>
      </c>
      <c r="D436" s="6">
        <v>0</v>
      </c>
      <c r="E436" s="7">
        <v>3568</v>
      </c>
      <c r="F436" s="7">
        <f t="shared" si="49"/>
        <v>3568</v>
      </c>
      <c r="G436" s="7">
        <f t="shared" si="50"/>
        <v>2140.7999999999997</v>
      </c>
      <c r="H436" s="7">
        <f t="shared" si="48"/>
        <v>1427.2</v>
      </c>
      <c r="I436" s="8">
        <f t="shared" si="51"/>
        <v>7136</v>
      </c>
      <c r="J436" s="8">
        <f t="shared" si="52"/>
        <v>1719776</v>
      </c>
      <c r="K436" s="8">
        <f t="shared" si="53"/>
        <v>178400</v>
      </c>
      <c r="M436" s="1">
        <v>418</v>
      </c>
    </row>
    <row r="437" spans="1:13">
      <c r="A437" s="5" t="s">
        <v>186</v>
      </c>
      <c r="B437" s="15" t="s">
        <v>205</v>
      </c>
      <c r="C437" s="5" t="s">
        <v>3</v>
      </c>
      <c r="D437" s="6">
        <v>0</v>
      </c>
      <c r="E437" s="7">
        <v>2490</v>
      </c>
      <c r="F437" s="7">
        <f t="shared" si="49"/>
        <v>2490</v>
      </c>
      <c r="G437" s="7">
        <f t="shared" si="50"/>
        <v>1494</v>
      </c>
      <c r="H437" s="7">
        <f t="shared" si="48"/>
        <v>996</v>
      </c>
      <c r="I437" s="8">
        <f t="shared" si="51"/>
        <v>4980</v>
      </c>
      <c r="J437" s="8">
        <f t="shared" si="52"/>
        <v>1200180</v>
      </c>
      <c r="K437" s="8">
        <f t="shared" si="53"/>
        <v>124500</v>
      </c>
      <c r="M437" s="1">
        <v>419</v>
      </c>
    </row>
    <row r="438" spans="1:13">
      <c r="A438" s="5" t="s">
        <v>186</v>
      </c>
      <c r="B438" s="15" t="s">
        <v>206</v>
      </c>
      <c r="C438" s="5" t="s">
        <v>3</v>
      </c>
      <c r="D438" s="6">
        <v>0</v>
      </c>
      <c r="E438" s="7">
        <v>994</v>
      </c>
      <c r="F438" s="7">
        <f t="shared" si="49"/>
        <v>994</v>
      </c>
      <c r="G438" s="7">
        <f t="shared" si="50"/>
        <v>596.4</v>
      </c>
      <c r="H438" s="7">
        <f t="shared" si="48"/>
        <v>397.6</v>
      </c>
      <c r="I438" s="8">
        <f t="shared" si="51"/>
        <v>1988</v>
      </c>
      <c r="J438" s="8">
        <f t="shared" si="52"/>
        <v>479108</v>
      </c>
      <c r="K438" s="8">
        <f t="shared" si="53"/>
        <v>49700</v>
      </c>
      <c r="M438" s="1">
        <v>420</v>
      </c>
    </row>
    <row r="439" spans="1:13">
      <c r="A439" s="5" t="s">
        <v>186</v>
      </c>
      <c r="B439" s="15" t="s">
        <v>207</v>
      </c>
      <c r="C439" s="5" t="s">
        <v>10</v>
      </c>
      <c r="D439" s="6">
        <v>0</v>
      </c>
      <c r="E439" s="7">
        <v>115</v>
      </c>
      <c r="F439" s="7">
        <f t="shared" si="49"/>
        <v>115</v>
      </c>
      <c r="G439" s="7">
        <f t="shared" si="50"/>
        <v>69</v>
      </c>
      <c r="H439" s="7">
        <f t="shared" si="48"/>
        <v>46</v>
      </c>
      <c r="I439" s="8">
        <f t="shared" si="51"/>
        <v>230</v>
      </c>
      <c r="J439" s="8">
        <f t="shared" si="52"/>
        <v>55430</v>
      </c>
      <c r="K439" s="8">
        <f t="shared" si="53"/>
        <v>5750</v>
      </c>
      <c r="M439" s="1">
        <v>421</v>
      </c>
    </row>
    <row r="440" spans="1:13">
      <c r="A440" s="5" t="s">
        <v>186</v>
      </c>
      <c r="B440" s="15" t="s">
        <v>207</v>
      </c>
      <c r="C440" s="5" t="s">
        <v>3</v>
      </c>
      <c r="D440" s="6">
        <v>112</v>
      </c>
      <c r="E440" s="7">
        <v>1274</v>
      </c>
      <c r="F440" s="7">
        <f t="shared" si="49"/>
        <v>1386</v>
      </c>
      <c r="G440" s="7">
        <f t="shared" si="50"/>
        <v>831.6</v>
      </c>
      <c r="H440" s="7">
        <f t="shared" si="48"/>
        <v>554.4</v>
      </c>
      <c r="I440" s="8">
        <f t="shared" si="51"/>
        <v>2772</v>
      </c>
      <c r="J440" s="8">
        <f t="shared" si="52"/>
        <v>668052</v>
      </c>
      <c r="K440" s="8">
        <f t="shared" si="53"/>
        <v>69300</v>
      </c>
      <c r="M440" s="1">
        <v>422</v>
      </c>
    </row>
    <row r="441" spans="1:13">
      <c r="A441" s="5" t="s">
        <v>186</v>
      </c>
      <c r="B441" s="15" t="s">
        <v>208</v>
      </c>
      <c r="C441" s="5" t="s">
        <v>3</v>
      </c>
      <c r="D441" s="6">
        <v>0</v>
      </c>
      <c r="E441" s="7">
        <v>1198</v>
      </c>
      <c r="F441" s="7">
        <f t="shared" si="49"/>
        <v>1198</v>
      </c>
      <c r="G441" s="7">
        <f t="shared" si="50"/>
        <v>718.8</v>
      </c>
      <c r="H441" s="7">
        <f t="shared" si="48"/>
        <v>479.20000000000005</v>
      </c>
      <c r="I441" s="8">
        <f t="shared" si="51"/>
        <v>2396</v>
      </c>
      <c r="J441" s="8">
        <f t="shared" si="52"/>
        <v>577436</v>
      </c>
      <c r="K441" s="8">
        <f t="shared" si="53"/>
        <v>59900</v>
      </c>
      <c r="M441" s="1">
        <v>423</v>
      </c>
    </row>
    <row r="442" spans="1:13">
      <c r="A442" s="5" t="s">
        <v>186</v>
      </c>
      <c r="B442" s="15" t="s">
        <v>209</v>
      </c>
      <c r="C442" s="5" t="s">
        <v>3</v>
      </c>
      <c r="D442" s="6">
        <v>0</v>
      </c>
      <c r="E442" s="7">
        <v>1207</v>
      </c>
      <c r="F442" s="7">
        <f t="shared" si="49"/>
        <v>1207</v>
      </c>
      <c r="G442" s="7">
        <f t="shared" si="50"/>
        <v>724.19999999999993</v>
      </c>
      <c r="H442" s="7">
        <f t="shared" si="48"/>
        <v>482.8</v>
      </c>
      <c r="I442" s="8">
        <f t="shared" si="51"/>
        <v>2414</v>
      </c>
      <c r="J442" s="8">
        <f t="shared" si="52"/>
        <v>581774</v>
      </c>
      <c r="K442" s="8">
        <f t="shared" si="53"/>
        <v>60350</v>
      </c>
      <c r="M442" s="1">
        <v>424</v>
      </c>
    </row>
    <row r="443" spans="1:13">
      <c r="A443" s="5"/>
      <c r="B443" s="15"/>
      <c r="C443" s="5"/>
      <c r="D443" s="6"/>
      <c r="E443" s="7"/>
      <c r="F443" s="7"/>
      <c r="G443" s="17">
        <f>SUM(G402:G442)</f>
        <v>30314.399999999998</v>
      </c>
      <c r="H443" s="17">
        <f t="shared" ref="H443:K443" si="54">SUM(H402:H442)</f>
        <v>20209.599999999999</v>
      </c>
      <c r="I443" s="17">
        <f t="shared" si="54"/>
        <v>101048</v>
      </c>
      <c r="J443" s="17">
        <f t="shared" si="54"/>
        <v>24352568</v>
      </c>
      <c r="K443" s="17">
        <f t="shared" si="54"/>
        <v>2526200</v>
      </c>
    </row>
    <row r="444" spans="1:13">
      <c r="A444" s="5" t="s">
        <v>210</v>
      </c>
      <c r="B444" s="15" t="s">
        <v>211</v>
      </c>
      <c r="C444" s="5" t="s">
        <v>5</v>
      </c>
      <c r="D444" s="6">
        <v>0</v>
      </c>
      <c r="E444" s="7">
        <v>74</v>
      </c>
      <c r="F444" s="7">
        <f t="shared" si="49"/>
        <v>74</v>
      </c>
      <c r="G444" s="7">
        <f t="shared" si="50"/>
        <v>44.4</v>
      </c>
      <c r="H444" s="7">
        <f t="shared" si="48"/>
        <v>29.6</v>
      </c>
      <c r="I444" s="8">
        <f t="shared" si="51"/>
        <v>148</v>
      </c>
      <c r="J444" s="8">
        <f t="shared" si="52"/>
        <v>35668</v>
      </c>
      <c r="K444" s="8">
        <f t="shared" si="53"/>
        <v>3700</v>
      </c>
      <c r="M444" s="1">
        <v>425</v>
      </c>
    </row>
    <row r="445" spans="1:13">
      <c r="A445" s="5" t="s">
        <v>210</v>
      </c>
      <c r="B445" s="15" t="s">
        <v>211</v>
      </c>
      <c r="C445" s="5" t="s">
        <v>3</v>
      </c>
      <c r="D445" s="6">
        <v>0</v>
      </c>
      <c r="E445" s="7">
        <v>738</v>
      </c>
      <c r="F445" s="7">
        <f t="shared" si="49"/>
        <v>738</v>
      </c>
      <c r="G445" s="7">
        <f t="shared" si="50"/>
        <v>442.8</v>
      </c>
      <c r="H445" s="7">
        <f t="shared" si="48"/>
        <v>295.2</v>
      </c>
      <c r="I445" s="8">
        <f t="shared" si="51"/>
        <v>1476</v>
      </c>
      <c r="J445" s="8">
        <f t="shared" si="52"/>
        <v>355716</v>
      </c>
      <c r="K445" s="8">
        <f t="shared" si="53"/>
        <v>36900</v>
      </c>
      <c r="M445" s="1">
        <v>426</v>
      </c>
    </row>
    <row r="446" spans="1:13">
      <c r="A446" s="5" t="s">
        <v>210</v>
      </c>
      <c r="B446" s="15" t="s">
        <v>212</v>
      </c>
      <c r="C446" s="5" t="s">
        <v>5</v>
      </c>
      <c r="D446" s="6">
        <v>0</v>
      </c>
      <c r="E446" s="7">
        <v>7</v>
      </c>
      <c r="F446" s="7">
        <f t="shared" si="49"/>
        <v>7</v>
      </c>
      <c r="G446" s="7">
        <f t="shared" si="50"/>
        <v>4.2</v>
      </c>
      <c r="H446" s="7">
        <f t="shared" si="48"/>
        <v>2.8000000000000003</v>
      </c>
      <c r="I446" s="8">
        <f t="shared" si="51"/>
        <v>14</v>
      </c>
      <c r="J446" s="8">
        <f t="shared" si="52"/>
        <v>3374</v>
      </c>
      <c r="K446" s="8">
        <f t="shared" si="53"/>
        <v>350</v>
      </c>
      <c r="M446" s="1">
        <v>427</v>
      </c>
    </row>
    <row r="447" spans="1:13">
      <c r="A447" s="5" t="s">
        <v>210</v>
      </c>
      <c r="B447" s="15" t="s">
        <v>212</v>
      </c>
      <c r="C447" s="5" t="s">
        <v>2</v>
      </c>
      <c r="D447" s="6">
        <v>0</v>
      </c>
      <c r="E447" s="7">
        <v>21</v>
      </c>
      <c r="F447" s="7">
        <f t="shared" si="49"/>
        <v>21</v>
      </c>
      <c r="G447" s="7">
        <f t="shared" si="50"/>
        <v>12.6</v>
      </c>
      <c r="H447" s="7">
        <f t="shared" si="48"/>
        <v>8.4</v>
      </c>
      <c r="I447" s="8">
        <f t="shared" si="51"/>
        <v>42</v>
      </c>
      <c r="J447" s="8">
        <f t="shared" si="52"/>
        <v>10122</v>
      </c>
      <c r="K447" s="8">
        <f t="shared" si="53"/>
        <v>1050</v>
      </c>
      <c r="M447" s="1">
        <v>428</v>
      </c>
    </row>
    <row r="448" spans="1:13">
      <c r="A448" s="5" t="s">
        <v>210</v>
      </c>
      <c r="B448" s="15" t="s">
        <v>212</v>
      </c>
      <c r="C448" s="5" t="s">
        <v>161</v>
      </c>
      <c r="D448" s="6">
        <v>0</v>
      </c>
      <c r="E448" s="7">
        <v>28</v>
      </c>
      <c r="F448" s="7">
        <f t="shared" si="49"/>
        <v>28</v>
      </c>
      <c r="G448" s="7">
        <f t="shared" si="50"/>
        <v>16.8</v>
      </c>
      <c r="H448" s="7">
        <f t="shared" si="48"/>
        <v>11.200000000000001</v>
      </c>
      <c r="I448" s="8">
        <f t="shared" si="51"/>
        <v>56</v>
      </c>
      <c r="J448" s="8">
        <f t="shared" si="52"/>
        <v>13496</v>
      </c>
      <c r="K448" s="8">
        <f t="shared" si="53"/>
        <v>1400</v>
      </c>
      <c r="M448" s="1">
        <v>429</v>
      </c>
    </row>
    <row r="449" spans="1:13">
      <c r="A449" s="5" t="s">
        <v>210</v>
      </c>
      <c r="B449" s="15" t="s">
        <v>212</v>
      </c>
      <c r="C449" s="5" t="s">
        <v>3</v>
      </c>
      <c r="D449" s="6">
        <f>181+3</f>
        <v>184</v>
      </c>
      <c r="E449" s="7">
        <v>2704</v>
      </c>
      <c r="F449" s="7">
        <f t="shared" si="49"/>
        <v>2888</v>
      </c>
      <c r="G449" s="7">
        <f t="shared" si="50"/>
        <v>1732.8</v>
      </c>
      <c r="H449" s="7">
        <f t="shared" si="48"/>
        <v>1155.2</v>
      </c>
      <c r="I449" s="8">
        <f t="shared" si="51"/>
        <v>5776</v>
      </c>
      <c r="J449" s="8">
        <f t="shared" si="52"/>
        <v>1392016</v>
      </c>
      <c r="K449" s="8">
        <f t="shared" si="53"/>
        <v>144400</v>
      </c>
      <c r="M449" s="1">
        <v>430</v>
      </c>
    </row>
    <row r="450" spans="1:13">
      <c r="A450" s="5" t="s">
        <v>210</v>
      </c>
      <c r="B450" s="15" t="s">
        <v>213</v>
      </c>
      <c r="C450" s="5" t="s">
        <v>3</v>
      </c>
      <c r="D450" s="6">
        <v>0</v>
      </c>
      <c r="E450" s="7">
        <v>1933</v>
      </c>
      <c r="F450" s="7">
        <f t="shared" si="49"/>
        <v>1933</v>
      </c>
      <c r="G450" s="7">
        <f t="shared" si="50"/>
        <v>1159.8</v>
      </c>
      <c r="H450" s="7">
        <f t="shared" si="48"/>
        <v>773.2</v>
      </c>
      <c r="I450" s="8">
        <f t="shared" si="51"/>
        <v>3866</v>
      </c>
      <c r="J450" s="8">
        <f t="shared" si="52"/>
        <v>931706</v>
      </c>
      <c r="K450" s="8">
        <f t="shared" si="53"/>
        <v>96650</v>
      </c>
      <c r="M450" s="1">
        <v>431</v>
      </c>
    </row>
    <row r="451" spans="1:13">
      <c r="A451" s="5" t="s">
        <v>210</v>
      </c>
      <c r="B451" s="15" t="s">
        <v>214</v>
      </c>
      <c r="C451" s="5" t="s">
        <v>10</v>
      </c>
      <c r="D451" s="6">
        <v>0</v>
      </c>
      <c r="E451" s="7">
        <v>4</v>
      </c>
      <c r="F451" s="7">
        <f t="shared" si="49"/>
        <v>4</v>
      </c>
      <c r="G451" s="7">
        <f t="shared" si="50"/>
        <v>2.4</v>
      </c>
      <c r="H451" s="7">
        <f t="shared" si="48"/>
        <v>1.6</v>
      </c>
      <c r="I451" s="8">
        <f t="shared" si="51"/>
        <v>8</v>
      </c>
      <c r="J451" s="8">
        <f t="shared" si="52"/>
        <v>1928</v>
      </c>
      <c r="K451" s="8">
        <f t="shared" si="53"/>
        <v>200</v>
      </c>
      <c r="M451" s="1">
        <v>432</v>
      </c>
    </row>
    <row r="452" spans="1:13">
      <c r="A452" s="5" t="s">
        <v>210</v>
      </c>
      <c r="B452" s="15" t="s">
        <v>214</v>
      </c>
      <c r="C452" s="5" t="s">
        <v>3</v>
      </c>
      <c r="D452" s="6">
        <v>46</v>
      </c>
      <c r="E452" s="7">
        <v>2440</v>
      </c>
      <c r="F452" s="7">
        <f t="shared" si="49"/>
        <v>2486</v>
      </c>
      <c r="G452" s="7">
        <f t="shared" si="50"/>
        <v>1491.6</v>
      </c>
      <c r="H452" s="7">
        <f t="shared" si="48"/>
        <v>994.40000000000009</v>
      </c>
      <c r="I452" s="8">
        <f t="shared" si="51"/>
        <v>4972</v>
      </c>
      <c r="J452" s="8">
        <f t="shared" si="52"/>
        <v>1198252</v>
      </c>
      <c r="K452" s="8">
        <f t="shared" si="53"/>
        <v>124300</v>
      </c>
      <c r="M452" s="1">
        <v>433</v>
      </c>
    </row>
    <row r="453" spans="1:13">
      <c r="A453" s="5" t="s">
        <v>210</v>
      </c>
      <c r="B453" s="15" t="s">
        <v>215</v>
      </c>
      <c r="C453" s="5" t="s">
        <v>10</v>
      </c>
      <c r="D453" s="6">
        <v>0</v>
      </c>
      <c r="E453" s="7">
        <v>1</v>
      </c>
      <c r="F453" s="7">
        <f t="shared" si="49"/>
        <v>1</v>
      </c>
      <c r="G453" s="7">
        <f t="shared" si="50"/>
        <v>0.6</v>
      </c>
      <c r="H453" s="7">
        <f t="shared" si="48"/>
        <v>0.4</v>
      </c>
      <c r="I453" s="8">
        <f t="shared" si="51"/>
        <v>2</v>
      </c>
      <c r="J453" s="8">
        <f t="shared" si="52"/>
        <v>482</v>
      </c>
      <c r="K453" s="8">
        <f t="shared" si="53"/>
        <v>50</v>
      </c>
      <c r="M453" s="1">
        <v>434</v>
      </c>
    </row>
    <row r="454" spans="1:13">
      <c r="A454" s="5" t="s">
        <v>210</v>
      </c>
      <c r="B454" s="15" t="s">
        <v>215</v>
      </c>
      <c r="C454" s="5" t="s">
        <v>49</v>
      </c>
      <c r="D454" s="6">
        <v>0</v>
      </c>
      <c r="E454" s="7">
        <v>337</v>
      </c>
      <c r="F454" s="7">
        <f t="shared" si="49"/>
        <v>337</v>
      </c>
      <c r="G454" s="7">
        <f t="shared" si="50"/>
        <v>202.2</v>
      </c>
      <c r="H454" s="7">
        <f t="shared" si="48"/>
        <v>134.80000000000001</v>
      </c>
      <c r="I454" s="8">
        <f t="shared" si="51"/>
        <v>674</v>
      </c>
      <c r="J454" s="8">
        <f t="shared" si="52"/>
        <v>162434</v>
      </c>
      <c r="K454" s="8">
        <f t="shared" si="53"/>
        <v>16850</v>
      </c>
      <c r="M454" s="1">
        <v>435</v>
      </c>
    </row>
    <row r="455" spans="1:13">
      <c r="A455" s="5" t="s">
        <v>210</v>
      </c>
      <c r="B455" s="15" t="s">
        <v>215</v>
      </c>
      <c r="C455" s="5" t="s">
        <v>19</v>
      </c>
      <c r="D455" s="6">
        <v>0</v>
      </c>
      <c r="E455" s="7">
        <v>2</v>
      </c>
      <c r="F455" s="7">
        <f t="shared" si="49"/>
        <v>2</v>
      </c>
      <c r="G455" s="7">
        <f t="shared" si="50"/>
        <v>1.2</v>
      </c>
      <c r="H455" s="7">
        <f t="shared" si="48"/>
        <v>0.8</v>
      </c>
      <c r="I455" s="8">
        <f t="shared" si="51"/>
        <v>4</v>
      </c>
      <c r="J455" s="8">
        <f t="shared" si="52"/>
        <v>964</v>
      </c>
      <c r="K455" s="8">
        <f t="shared" si="53"/>
        <v>100</v>
      </c>
      <c r="M455" s="1">
        <v>436</v>
      </c>
    </row>
    <row r="456" spans="1:13">
      <c r="A456" s="5" t="s">
        <v>210</v>
      </c>
      <c r="B456" s="15" t="s">
        <v>215</v>
      </c>
      <c r="C456" s="5" t="s">
        <v>3</v>
      </c>
      <c r="D456" s="6">
        <v>292</v>
      </c>
      <c r="E456" s="7">
        <v>5762</v>
      </c>
      <c r="F456" s="7">
        <f t="shared" si="49"/>
        <v>6054</v>
      </c>
      <c r="G456" s="7">
        <f t="shared" si="50"/>
        <v>3632.4</v>
      </c>
      <c r="H456" s="7">
        <f t="shared" si="48"/>
        <v>2421.6</v>
      </c>
      <c r="I456" s="8">
        <f t="shared" si="51"/>
        <v>12108</v>
      </c>
      <c r="J456" s="8">
        <f t="shared" si="52"/>
        <v>2918028</v>
      </c>
      <c r="K456" s="8">
        <f t="shared" si="53"/>
        <v>302700</v>
      </c>
      <c r="M456" s="1">
        <v>437</v>
      </c>
    </row>
    <row r="457" spans="1:13">
      <c r="A457" s="5" t="s">
        <v>210</v>
      </c>
      <c r="B457" s="15" t="s">
        <v>215</v>
      </c>
      <c r="C457" s="5" t="s">
        <v>36</v>
      </c>
      <c r="D457" s="6">
        <v>0</v>
      </c>
      <c r="E457" s="7">
        <v>72</v>
      </c>
      <c r="F457" s="7">
        <f t="shared" si="49"/>
        <v>72</v>
      </c>
      <c r="G457" s="7">
        <f t="shared" si="50"/>
        <v>43.199999999999996</v>
      </c>
      <c r="H457" s="7">
        <f t="shared" si="48"/>
        <v>28.8</v>
      </c>
      <c r="I457" s="8">
        <f t="shared" si="51"/>
        <v>144</v>
      </c>
      <c r="J457" s="8">
        <f t="shared" si="52"/>
        <v>34704</v>
      </c>
      <c r="K457" s="8">
        <f t="shared" si="53"/>
        <v>3600</v>
      </c>
      <c r="M457" s="1">
        <v>438</v>
      </c>
    </row>
    <row r="458" spans="1:13">
      <c r="A458" s="5" t="s">
        <v>210</v>
      </c>
      <c r="B458" s="15" t="s">
        <v>216</v>
      </c>
      <c r="C458" s="5" t="s">
        <v>3</v>
      </c>
      <c r="D458" s="6">
        <v>0</v>
      </c>
      <c r="E458" s="7">
        <v>1</v>
      </c>
      <c r="F458" s="7">
        <f t="shared" si="49"/>
        <v>1</v>
      </c>
      <c r="G458" s="7">
        <f t="shared" si="50"/>
        <v>0.6</v>
      </c>
      <c r="H458" s="7">
        <f t="shared" si="48"/>
        <v>0.4</v>
      </c>
      <c r="I458" s="8">
        <f t="shared" si="51"/>
        <v>2</v>
      </c>
      <c r="J458" s="8">
        <f t="shared" si="52"/>
        <v>482</v>
      </c>
      <c r="K458" s="8">
        <f t="shared" si="53"/>
        <v>50</v>
      </c>
      <c r="M458" s="1">
        <v>439</v>
      </c>
    </row>
    <row r="459" spans="1:13">
      <c r="A459" s="5" t="s">
        <v>210</v>
      </c>
      <c r="B459" s="15" t="s">
        <v>217</v>
      </c>
      <c r="C459" s="5" t="s">
        <v>5</v>
      </c>
      <c r="D459" s="6">
        <v>0</v>
      </c>
      <c r="E459" s="7">
        <v>6</v>
      </c>
      <c r="F459" s="7">
        <f t="shared" si="49"/>
        <v>6</v>
      </c>
      <c r="G459" s="7">
        <f t="shared" si="50"/>
        <v>3.5999999999999996</v>
      </c>
      <c r="H459" s="7">
        <f t="shared" si="48"/>
        <v>2.4000000000000004</v>
      </c>
      <c r="I459" s="8">
        <f t="shared" si="51"/>
        <v>12</v>
      </c>
      <c r="J459" s="8">
        <f t="shared" si="52"/>
        <v>2892</v>
      </c>
      <c r="K459" s="8">
        <f t="shared" si="53"/>
        <v>300</v>
      </c>
      <c r="M459" s="1">
        <v>440</v>
      </c>
    </row>
    <row r="460" spans="1:13">
      <c r="A460" s="5" t="s">
        <v>210</v>
      </c>
      <c r="B460" s="15" t="s">
        <v>217</v>
      </c>
      <c r="C460" s="5" t="s">
        <v>3</v>
      </c>
      <c r="D460" s="6">
        <v>0</v>
      </c>
      <c r="E460" s="7">
        <v>2</v>
      </c>
      <c r="F460" s="7">
        <f t="shared" si="49"/>
        <v>2</v>
      </c>
      <c r="G460" s="7">
        <f t="shared" si="50"/>
        <v>1.2</v>
      </c>
      <c r="H460" s="7">
        <f t="shared" si="48"/>
        <v>0.8</v>
      </c>
      <c r="I460" s="8">
        <f t="shared" si="51"/>
        <v>4</v>
      </c>
      <c r="J460" s="8">
        <f t="shared" si="52"/>
        <v>964</v>
      </c>
      <c r="K460" s="8">
        <f t="shared" si="53"/>
        <v>100</v>
      </c>
      <c r="M460" s="1">
        <v>441</v>
      </c>
    </row>
    <row r="461" spans="1:13">
      <c r="A461" s="5" t="s">
        <v>210</v>
      </c>
      <c r="B461" s="15" t="s">
        <v>217</v>
      </c>
      <c r="C461" s="5" t="s">
        <v>3</v>
      </c>
      <c r="D461" s="6">
        <v>0</v>
      </c>
      <c r="E461" s="7">
        <v>3890</v>
      </c>
      <c r="F461" s="7">
        <f t="shared" si="49"/>
        <v>3890</v>
      </c>
      <c r="G461" s="7">
        <f t="shared" si="50"/>
        <v>2334</v>
      </c>
      <c r="H461" s="7">
        <f t="shared" si="48"/>
        <v>1556</v>
      </c>
      <c r="I461" s="8">
        <f t="shared" si="51"/>
        <v>7780</v>
      </c>
      <c r="J461" s="8">
        <f t="shared" si="52"/>
        <v>1874980</v>
      </c>
      <c r="K461" s="8">
        <f t="shared" si="53"/>
        <v>194500</v>
      </c>
      <c r="M461" s="1">
        <v>442</v>
      </c>
    </row>
    <row r="462" spans="1:13">
      <c r="A462" s="5" t="s">
        <v>210</v>
      </c>
      <c r="B462" s="15" t="s">
        <v>218</v>
      </c>
      <c r="C462" s="5" t="s">
        <v>10</v>
      </c>
      <c r="D462" s="6">
        <v>0</v>
      </c>
      <c r="E462" s="7">
        <v>34</v>
      </c>
      <c r="F462" s="7">
        <f t="shared" si="49"/>
        <v>34</v>
      </c>
      <c r="G462" s="7">
        <f t="shared" si="50"/>
        <v>20.399999999999999</v>
      </c>
      <c r="H462" s="7">
        <f t="shared" si="48"/>
        <v>13.600000000000001</v>
      </c>
      <c r="I462" s="8">
        <f t="shared" si="51"/>
        <v>68</v>
      </c>
      <c r="J462" s="8">
        <f t="shared" si="52"/>
        <v>16388</v>
      </c>
      <c r="K462" s="8">
        <f t="shared" si="53"/>
        <v>1700</v>
      </c>
      <c r="M462" s="1">
        <v>443</v>
      </c>
    </row>
    <row r="463" spans="1:13">
      <c r="A463" s="5" t="s">
        <v>210</v>
      </c>
      <c r="B463" s="15" t="s">
        <v>218</v>
      </c>
      <c r="C463" s="5" t="s">
        <v>49</v>
      </c>
      <c r="D463" s="6">
        <v>0</v>
      </c>
      <c r="E463" s="7">
        <v>4</v>
      </c>
      <c r="F463" s="7">
        <f t="shared" si="49"/>
        <v>4</v>
      </c>
      <c r="G463" s="7">
        <f t="shared" si="50"/>
        <v>2.4</v>
      </c>
      <c r="H463" s="7">
        <f t="shared" si="48"/>
        <v>1.6</v>
      </c>
      <c r="I463" s="8">
        <f t="shared" si="51"/>
        <v>8</v>
      </c>
      <c r="J463" s="8">
        <f t="shared" si="52"/>
        <v>1928</v>
      </c>
      <c r="K463" s="8">
        <f t="shared" si="53"/>
        <v>200</v>
      </c>
      <c r="M463" s="1">
        <v>444</v>
      </c>
    </row>
    <row r="464" spans="1:13">
      <c r="A464" s="5" t="s">
        <v>210</v>
      </c>
      <c r="B464" s="15" t="s">
        <v>218</v>
      </c>
      <c r="C464" s="5" t="s">
        <v>3</v>
      </c>
      <c r="D464" s="6">
        <v>0</v>
      </c>
      <c r="E464" s="7">
        <v>3849</v>
      </c>
      <c r="F464" s="7">
        <f t="shared" si="49"/>
        <v>3849</v>
      </c>
      <c r="G464" s="7">
        <f t="shared" si="50"/>
        <v>2309.4</v>
      </c>
      <c r="H464" s="7">
        <f t="shared" si="48"/>
        <v>1539.6000000000001</v>
      </c>
      <c r="I464" s="8">
        <f t="shared" si="51"/>
        <v>7698</v>
      </c>
      <c r="J464" s="8">
        <f t="shared" si="52"/>
        <v>1855218</v>
      </c>
      <c r="K464" s="8">
        <f t="shared" si="53"/>
        <v>192450</v>
      </c>
      <c r="M464" s="1">
        <v>445</v>
      </c>
    </row>
    <row r="465" spans="1:13">
      <c r="A465" s="5" t="s">
        <v>210</v>
      </c>
      <c r="B465" s="15" t="s">
        <v>219</v>
      </c>
      <c r="C465" s="5" t="s">
        <v>10</v>
      </c>
      <c r="D465" s="6">
        <v>0</v>
      </c>
      <c r="E465" s="7">
        <v>13</v>
      </c>
      <c r="F465" s="7">
        <f t="shared" si="49"/>
        <v>13</v>
      </c>
      <c r="G465" s="7">
        <f t="shared" si="50"/>
        <v>7.8</v>
      </c>
      <c r="H465" s="7">
        <f t="shared" si="48"/>
        <v>5.2</v>
      </c>
      <c r="I465" s="8">
        <f t="shared" si="51"/>
        <v>26</v>
      </c>
      <c r="J465" s="8">
        <f t="shared" si="52"/>
        <v>6266</v>
      </c>
      <c r="K465" s="8">
        <f t="shared" si="53"/>
        <v>650</v>
      </c>
      <c r="M465" s="1">
        <v>446</v>
      </c>
    </row>
    <row r="466" spans="1:13">
      <c r="A466" s="5" t="s">
        <v>210</v>
      </c>
      <c r="B466" s="15" t="s">
        <v>219</v>
      </c>
      <c r="C466" s="5" t="s">
        <v>3</v>
      </c>
      <c r="D466" s="6">
        <f>457+3</f>
        <v>460</v>
      </c>
      <c r="E466" s="7">
        <v>4529</v>
      </c>
      <c r="F466" s="7">
        <f t="shared" si="49"/>
        <v>4989</v>
      </c>
      <c r="G466" s="7">
        <f t="shared" si="50"/>
        <v>2993.4</v>
      </c>
      <c r="H466" s="7">
        <f t="shared" si="48"/>
        <v>1995.6000000000001</v>
      </c>
      <c r="I466" s="8">
        <f t="shared" si="51"/>
        <v>9978</v>
      </c>
      <c r="J466" s="8">
        <f t="shared" si="52"/>
        <v>2404698</v>
      </c>
      <c r="K466" s="8">
        <f t="shared" si="53"/>
        <v>249450</v>
      </c>
      <c r="M466" s="1">
        <v>447</v>
      </c>
    </row>
    <row r="467" spans="1:13">
      <c r="A467" s="5" t="s">
        <v>210</v>
      </c>
      <c r="B467" s="15" t="s">
        <v>220</v>
      </c>
      <c r="C467" s="5" t="s">
        <v>5</v>
      </c>
      <c r="D467" s="6">
        <v>0</v>
      </c>
      <c r="E467" s="7">
        <v>54</v>
      </c>
      <c r="F467" s="7">
        <f t="shared" si="49"/>
        <v>54</v>
      </c>
      <c r="G467" s="7">
        <f t="shared" si="50"/>
        <v>32.4</v>
      </c>
      <c r="H467" s="7">
        <f t="shared" si="48"/>
        <v>21.6</v>
      </c>
      <c r="I467" s="8">
        <f t="shared" si="51"/>
        <v>108</v>
      </c>
      <c r="J467" s="8">
        <f t="shared" si="52"/>
        <v>26028</v>
      </c>
      <c r="K467" s="8">
        <f t="shared" si="53"/>
        <v>2700</v>
      </c>
      <c r="M467" s="1">
        <v>448</v>
      </c>
    </row>
    <row r="468" spans="1:13">
      <c r="A468" s="5" t="s">
        <v>210</v>
      </c>
      <c r="B468" s="15" t="s">
        <v>220</v>
      </c>
      <c r="C468" s="5" t="s">
        <v>161</v>
      </c>
      <c r="D468" s="6">
        <v>0</v>
      </c>
      <c r="E468" s="7">
        <v>286</v>
      </c>
      <c r="F468" s="7">
        <f t="shared" si="49"/>
        <v>286</v>
      </c>
      <c r="G468" s="7">
        <f t="shared" si="50"/>
        <v>171.6</v>
      </c>
      <c r="H468" s="7">
        <f t="shared" si="48"/>
        <v>114.4</v>
      </c>
      <c r="I468" s="8">
        <f t="shared" si="51"/>
        <v>572</v>
      </c>
      <c r="J468" s="8">
        <f t="shared" si="52"/>
        <v>137852</v>
      </c>
      <c r="K468" s="8">
        <f t="shared" si="53"/>
        <v>14300</v>
      </c>
      <c r="M468" s="1">
        <v>449</v>
      </c>
    </row>
    <row r="469" spans="1:13">
      <c r="A469" s="5" t="s">
        <v>210</v>
      </c>
      <c r="B469" s="15" t="s">
        <v>220</v>
      </c>
      <c r="C469" s="5" t="s">
        <v>2</v>
      </c>
      <c r="D469" s="6">
        <v>141</v>
      </c>
      <c r="E469" s="7">
        <v>0</v>
      </c>
      <c r="F469" s="7">
        <f t="shared" ref="F469:F534" si="55">D469+E469</f>
        <v>141</v>
      </c>
      <c r="G469" s="7">
        <f t="shared" ref="G469:G534" si="56">F469*0.6</f>
        <v>84.6</v>
      </c>
      <c r="H469" s="7">
        <f t="shared" ref="H469:H533" si="57">F469*0.4</f>
        <v>56.400000000000006</v>
      </c>
      <c r="I469" s="8">
        <f t="shared" ref="I469:I534" si="58">F469*2</f>
        <v>282</v>
      </c>
      <c r="J469" s="8">
        <f t="shared" ref="J469:J534" si="59">241*I469</f>
        <v>67962</v>
      </c>
      <c r="K469" s="8">
        <f t="shared" ref="K469:K534" si="60">F469*50</f>
        <v>7050</v>
      </c>
      <c r="M469" s="1">
        <v>450</v>
      </c>
    </row>
    <row r="470" spans="1:13">
      <c r="A470" s="5" t="s">
        <v>210</v>
      </c>
      <c r="B470" s="15" t="s">
        <v>220</v>
      </c>
      <c r="C470" s="5" t="s">
        <v>3</v>
      </c>
      <c r="D470" s="6">
        <v>0</v>
      </c>
      <c r="E470" s="7">
        <v>3915</v>
      </c>
      <c r="F470" s="7">
        <f t="shared" si="55"/>
        <v>3915</v>
      </c>
      <c r="G470" s="7">
        <f t="shared" si="56"/>
        <v>2349</v>
      </c>
      <c r="H470" s="7">
        <f t="shared" si="57"/>
        <v>1566</v>
      </c>
      <c r="I470" s="8">
        <f t="shared" si="58"/>
        <v>7830</v>
      </c>
      <c r="J470" s="8">
        <f t="shared" si="59"/>
        <v>1887030</v>
      </c>
      <c r="K470" s="8">
        <f t="shared" si="60"/>
        <v>195750</v>
      </c>
      <c r="M470" s="1">
        <v>451</v>
      </c>
    </row>
    <row r="471" spans="1:13">
      <c r="A471" s="5" t="s">
        <v>210</v>
      </c>
      <c r="B471" s="15" t="s">
        <v>220</v>
      </c>
      <c r="C471" s="5" t="s">
        <v>36</v>
      </c>
      <c r="D471" s="6">
        <v>0</v>
      </c>
      <c r="E471" s="7">
        <v>540</v>
      </c>
      <c r="F471" s="7">
        <f t="shared" si="55"/>
        <v>540</v>
      </c>
      <c r="G471" s="7">
        <f t="shared" si="56"/>
        <v>324</v>
      </c>
      <c r="H471" s="7">
        <f t="shared" si="57"/>
        <v>216</v>
      </c>
      <c r="I471" s="8">
        <f t="shared" si="58"/>
        <v>1080</v>
      </c>
      <c r="J471" s="8">
        <f t="shared" si="59"/>
        <v>260280</v>
      </c>
      <c r="K471" s="8">
        <f t="shared" si="60"/>
        <v>27000</v>
      </c>
      <c r="M471" s="1">
        <v>452</v>
      </c>
    </row>
    <row r="472" spans="1:13">
      <c r="A472" s="5" t="s">
        <v>210</v>
      </c>
      <c r="B472" s="15" t="s">
        <v>221</v>
      </c>
      <c r="C472" s="5" t="s">
        <v>3</v>
      </c>
      <c r="D472" s="6">
        <f>362+2</f>
        <v>364</v>
      </c>
      <c r="E472" s="7">
        <v>1996</v>
      </c>
      <c r="F472" s="7">
        <f t="shared" si="55"/>
        <v>2360</v>
      </c>
      <c r="G472" s="7">
        <f t="shared" si="56"/>
        <v>1416</v>
      </c>
      <c r="H472" s="7">
        <f t="shared" si="57"/>
        <v>944</v>
      </c>
      <c r="I472" s="8">
        <f t="shared" si="58"/>
        <v>4720</v>
      </c>
      <c r="J472" s="8">
        <f t="shared" si="59"/>
        <v>1137520</v>
      </c>
      <c r="K472" s="8">
        <f t="shared" si="60"/>
        <v>118000</v>
      </c>
      <c r="M472" s="1">
        <v>453</v>
      </c>
    </row>
    <row r="473" spans="1:13">
      <c r="A473" s="5" t="s">
        <v>210</v>
      </c>
      <c r="B473" s="15" t="s">
        <v>222</v>
      </c>
      <c r="C473" s="5" t="s">
        <v>3</v>
      </c>
      <c r="D473" s="6">
        <v>37</v>
      </c>
      <c r="E473" s="7">
        <v>1063</v>
      </c>
      <c r="F473" s="7">
        <f t="shared" si="55"/>
        <v>1100</v>
      </c>
      <c r="G473" s="7">
        <f t="shared" si="56"/>
        <v>660</v>
      </c>
      <c r="H473" s="7">
        <f t="shared" si="57"/>
        <v>440</v>
      </c>
      <c r="I473" s="8">
        <f t="shared" si="58"/>
        <v>2200</v>
      </c>
      <c r="J473" s="8">
        <f t="shared" si="59"/>
        <v>530200</v>
      </c>
      <c r="K473" s="8">
        <f t="shared" si="60"/>
        <v>55000</v>
      </c>
      <c r="M473" s="1">
        <v>454</v>
      </c>
    </row>
    <row r="474" spans="1:13">
      <c r="A474" s="5" t="s">
        <v>210</v>
      </c>
      <c r="B474" s="15" t="s">
        <v>223</v>
      </c>
      <c r="C474" s="5" t="s">
        <v>3</v>
      </c>
      <c r="D474" s="6">
        <v>0</v>
      </c>
      <c r="E474" s="7">
        <v>3265</v>
      </c>
      <c r="F474" s="7">
        <f t="shared" si="55"/>
        <v>3265</v>
      </c>
      <c r="G474" s="7">
        <f t="shared" si="56"/>
        <v>1959</v>
      </c>
      <c r="H474" s="7">
        <f t="shared" si="57"/>
        <v>1306</v>
      </c>
      <c r="I474" s="8">
        <f t="shared" si="58"/>
        <v>6530</v>
      </c>
      <c r="J474" s="8">
        <f t="shared" si="59"/>
        <v>1573730</v>
      </c>
      <c r="K474" s="8">
        <f t="shared" si="60"/>
        <v>163250</v>
      </c>
      <c r="M474" s="1">
        <v>455</v>
      </c>
    </row>
    <row r="475" spans="1:13">
      <c r="A475" s="5" t="s">
        <v>210</v>
      </c>
      <c r="B475" s="15" t="s">
        <v>224</v>
      </c>
      <c r="C475" s="5" t="s">
        <v>10</v>
      </c>
      <c r="D475" s="6">
        <v>0</v>
      </c>
      <c r="E475" s="7">
        <v>112</v>
      </c>
      <c r="F475" s="7">
        <f t="shared" si="55"/>
        <v>112</v>
      </c>
      <c r="G475" s="7">
        <f t="shared" si="56"/>
        <v>67.2</v>
      </c>
      <c r="H475" s="7">
        <f t="shared" si="57"/>
        <v>44.800000000000004</v>
      </c>
      <c r="I475" s="8">
        <f t="shared" si="58"/>
        <v>224</v>
      </c>
      <c r="J475" s="8">
        <f t="shared" si="59"/>
        <v>53984</v>
      </c>
      <c r="K475" s="8">
        <f t="shared" si="60"/>
        <v>5600</v>
      </c>
      <c r="M475" s="1">
        <v>456</v>
      </c>
    </row>
    <row r="476" spans="1:13">
      <c r="A476" s="5" t="s">
        <v>210</v>
      </c>
      <c r="B476" s="15" t="s">
        <v>224</v>
      </c>
      <c r="C476" s="5" t="s">
        <v>3</v>
      </c>
      <c r="D476" s="6">
        <v>0</v>
      </c>
      <c r="E476" s="7">
        <v>2701</v>
      </c>
      <c r="F476" s="7">
        <f t="shared" si="55"/>
        <v>2701</v>
      </c>
      <c r="G476" s="7">
        <f t="shared" si="56"/>
        <v>1620.6</v>
      </c>
      <c r="H476" s="7">
        <f t="shared" si="57"/>
        <v>1080.4000000000001</v>
      </c>
      <c r="I476" s="8">
        <f t="shared" si="58"/>
        <v>5402</v>
      </c>
      <c r="J476" s="8">
        <f t="shared" si="59"/>
        <v>1301882</v>
      </c>
      <c r="K476" s="8">
        <f t="shared" si="60"/>
        <v>135050</v>
      </c>
      <c r="M476" s="1">
        <v>457</v>
      </c>
    </row>
    <row r="477" spans="1:13">
      <c r="A477" s="5" t="s">
        <v>210</v>
      </c>
      <c r="B477" s="15" t="s">
        <v>225</v>
      </c>
      <c r="C477" s="5" t="s">
        <v>19</v>
      </c>
      <c r="D477" s="6">
        <v>0</v>
      </c>
      <c r="E477" s="7">
        <v>8</v>
      </c>
      <c r="F477" s="7">
        <f t="shared" si="55"/>
        <v>8</v>
      </c>
      <c r="G477" s="7">
        <f t="shared" si="56"/>
        <v>4.8</v>
      </c>
      <c r="H477" s="7">
        <f t="shared" si="57"/>
        <v>3.2</v>
      </c>
      <c r="I477" s="8">
        <f t="shared" si="58"/>
        <v>16</v>
      </c>
      <c r="J477" s="8">
        <f t="shared" si="59"/>
        <v>3856</v>
      </c>
      <c r="K477" s="8">
        <f t="shared" si="60"/>
        <v>400</v>
      </c>
      <c r="M477" s="1">
        <v>458</v>
      </c>
    </row>
    <row r="478" spans="1:13">
      <c r="A478" s="5" t="s">
        <v>210</v>
      </c>
      <c r="B478" s="15" t="s">
        <v>225</v>
      </c>
      <c r="C478" s="5" t="s">
        <v>3</v>
      </c>
      <c r="D478" s="6">
        <v>0</v>
      </c>
      <c r="E478" s="7">
        <v>2488</v>
      </c>
      <c r="F478" s="7">
        <f t="shared" si="55"/>
        <v>2488</v>
      </c>
      <c r="G478" s="7">
        <f t="shared" si="56"/>
        <v>1492.8</v>
      </c>
      <c r="H478" s="7">
        <f t="shared" si="57"/>
        <v>995.2</v>
      </c>
      <c r="I478" s="8">
        <f t="shared" si="58"/>
        <v>4976</v>
      </c>
      <c r="J478" s="8">
        <f t="shared" si="59"/>
        <v>1199216</v>
      </c>
      <c r="K478" s="8">
        <f t="shared" si="60"/>
        <v>124400</v>
      </c>
      <c r="M478" s="1">
        <v>459</v>
      </c>
    </row>
    <row r="479" spans="1:13">
      <c r="A479" s="5" t="s">
        <v>210</v>
      </c>
      <c r="B479" s="15" t="s">
        <v>225</v>
      </c>
      <c r="C479" s="5" t="s">
        <v>36</v>
      </c>
      <c r="D479" s="6">
        <v>0</v>
      </c>
      <c r="E479" s="7">
        <v>5</v>
      </c>
      <c r="F479" s="7">
        <f t="shared" si="55"/>
        <v>5</v>
      </c>
      <c r="G479" s="7">
        <f t="shared" si="56"/>
        <v>3</v>
      </c>
      <c r="H479" s="7">
        <f t="shared" si="57"/>
        <v>2</v>
      </c>
      <c r="I479" s="8">
        <f t="shared" si="58"/>
        <v>10</v>
      </c>
      <c r="J479" s="8">
        <f t="shared" si="59"/>
        <v>2410</v>
      </c>
      <c r="K479" s="8">
        <f t="shared" si="60"/>
        <v>250</v>
      </c>
      <c r="M479" s="1">
        <v>460</v>
      </c>
    </row>
    <row r="480" spans="1:13">
      <c r="A480" s="5" t="s">
        <v>210</v>
      </c>
      <c r="B480" s="15" t="s">
        <v>378</v>
      </c>
      <c r="C480" s="5" t="s">
        <v>3</v>
      </c>
      <c r="D480" s="6">
        <v>0</v>
      </c>
      <c r="E480" s="7">
        <v>1296</v>
      </c>
      <c r="F480" s="7">
        <f t="shared" si="55"/>
        <v>1296</v>
      </c>
      <c r="G480" s="7">
        <f t="shared" si="56"/>
        <v>777.6</v>
      </c>
      <c r="H480" s="7">
        <f t="shared" si="57"/>
        <v>518.4</v>
      </c>
      <c r="I480" s="8">
        <f t="shared" si="58"/>
        <v>2592</v>
      </c>
      <c r="J480" s="8">
        <f t="shared" si="59"/>
        <v>624672</v>
      </c>
      <c r="K480" s="8">
        <f t="shared" si="60"/>
        <v>64800</v>
      </c>
      <c r="M480" s="1">
        <v>461</v>
      </c>
    </row>
    <row r="481" spans="1:13">
      <c r="A481" s="5" t="s">
        <v>210</v>
      </c>
      <c r="B481" s="15" t="s">
        <v>226</v>
      </c>
      <c r="C481" s="5" t="s">
        <v>5</v>
      </c>
      <c r="D481" s="6">
        <v>0</v>
      </c>
      <c r="E481" s="7">
        <v>2</v>
      </c>
      <c r="F481" s="7">
        <f t="shared" si="55"/>
        <v>2</v>
      </c>
      <c r="G481" s="7">
        <f t="shared" si="56"/>
        <v>1.2</v>
      </c>
      <c r="H481" s="7">
        <f t="shared" si="57"/>
        <v>0.8</v>
      </c>
      <c r="I481" s="8">
        <f t="shared" si="58"/>
        <v>4</v>
      </c>
      <c r="J481" s="8">
        <f t="shared" si="59"/>
        <v>964</v>
      </c>
      <c r="K481" s="8">
        <f t="shared" si="60"/>
        <v>100</v>
      </c>
      <c r="M481" s="1">
        <v>462</v>
      </c>
    </row>
    <row r="482" spans="1:13">
      <c r="A482" s="5" t="s">
        <v>210</v>
      </c>
      <c r="B482" s="15" t="s">
        <v>226</v>
      </c>
      <c r="C482" s="5" t="s">
        <v>2</v>
      </c>
      <c r="D482" s="6">
        <v>0</v>
      </c>
      <c r="E482" s="7">
        <v>3</v>
      </c>
      <c r="F482" s="7">
        <f t="shared" si="55"/>
        <v>3</v>
      </c>
      <c r="G482" s="7">
        <f t="shared" si="56"/>
        <v>1.7999999999999998</v>
      </c>
      <c r="H482" s="7">
        <f t="shared" si="57"/>
        <v>1.2000000000000002</v>
      </c>
      <c r="I482" s="8">
        <f t="shared" si="58"/>
        <v>6</v>
      </c>
      <c r="J482" s="8">
        <f t="shared" si="59"/>
        <v>1446</v>
      </c>
      <c r="K482" s="8">
        <f t="shared" si="60"/>
        <v>150</v>
      </c>
      <c r="M482" s="1">
        <v>463</v>
      </c>
    </row>
    <row r="483" spans="1:13">
      <c r="A483" s="5" t="s">
        <v>210</v>
      </c>
      <c r="B483" s="15" t="s">
        <v>226</v>
      </c>
      <c r="C483" s="5" t="s">
        <v>161</v>
      </c>
      <c r="D483" s="6">
        <v>178</v>
      </c>
      <c r="E483" s="7">
        <v>0</v>
      </c>
      <c r="F483" s="7">
        <f t="shared" si="55"/>
        <v>178</v>
      </c>
      <c r="G483" s="7">
        <f t="shared" si="56"/>
        <v>106.8</v>
      </c>
      <c r="H483" s="7">
        <f t="shared" si="57"/>
        <v>71.2</v>
      </c>
      <c r="I483" s="8">
        <f t="shared" si="58"/>
        <v>356</v>
      </c>
      <c r="J483" s="8">
        <f t="shared" si="59"/>
        <v>85796</v>
      </c>
      <c r="K483" s="8">
        <f t="shared" si="60"/>
        <v>8900</v>
      </c>
      <c r="M483" s="1">
        <v>464</v>
      </c>
    </row>
    <row r="484" spans="1:13">
      <c r="A484" s="5" t="s">
        <v>210</v>
      </c>
      <c r="B484" s="15" t="s">
        <v>226</v>
      </c>
      <c r="C484" s="5" t="s">
        <v>3</v>
      </c>
      <c r="D484" s="6">
        <f>337+4</f>
        <v>341</v>
      </c>
      <c r="E484" s="7">
        <v>2072</v>
      </c>
      <c r="F484" s="7">
        <f t="shared" si="55"/>
        <v>2413</v>
      </c>
      <c r="G484" s="7">
        <f t="shared" si="56"/>
        <v>1447.8</v>
      </c>
      <c r="H484" s="7">
        <f t="shared" si="57"/>
        <v>965.2</v>
      </c>
      <c r="I484" s="8">
        <f t="shared" si="58"/>
        <v>4826</v>
      </c>
      <c r="J484" s="8">
        <f t="shared" si="59"/>
        <v>1163066</v>
      </c>
      <c r="K484" s="8">
        <f t="shared" si="60"/>
        <v>120650</v>
      </c>
      <c r="M484" s="1">
        <v>465</v>
      </c>
    </row>
    <row r="485" spans="1:13">
      <c r="A485" s="5" t="s">
        <v>210</v>
      </c>
      <c r="B485" s="15" t="s">
        <v>226</v>
      </c>
      <c r="C485" s="5" t="s">
        <v>36</v>
      </c>
      <c r="D485" s="6">
        <v>0</v>
      </c>
      <c r="E485" s="7">
        <v>82</v>
      </c>
      <c r="F485" s="7">
        <f t="shared" si="55"/>
        <v>82</v>
      </c>
      <c r="G485" s="7">
        <f t="shared" si="56"/>
        <v>49.199999999999996</v>
      </c>
      <c r="H485" s="7">
        <f t="shared" si="57"/>
        <v>32.800000000000004</v>
      </c>
      <c r="I485" s="8">
        <f t="shared" si="58"/>
        <v>164</v>
      </c>
      <c r="J485" s="8">
        <f t="shared" si="59"/>
        <v>39524</v>
      </c>
      <c r="K485" s="8">
        <f t="shared" si="60"/>
        <v>4100</v>
      </c>
      <c r="M485" s="1">
        <v>466</v>
      </c>
    </row>
    <row r="486" spans="1:13">
      <c r="A486" s="5" t="s">
        <v>210</v>
      </c>
      <c r="B486" s="15" t="s">
        <v>227</v>
      </c>
      <c r="C486" s="5" t="s">
        <v>3</v>
      </c>
      <c r="D486" s="6">
        <v>0</v>
      </c>
      <c r="E486" s="7">
        <v>2952</v>
      </c>
      <c r="F486" s="7">
        <f t="shared" si="55"/>
        <v>2952</v>
      </c>
      <c r="G486" s="7">
        <f t="shared" si="56"/>
        <v>1771.2</v>
      </c>
      <c r="H486" s="7">
        <f t="shared" si="57"/>
        <v>1180.8</v>
      </c>
      <c r="I486" s="8">
        <f t="shared" si="58"/>
        <v>5904</v>
      </c>
      <c r="J486" s="8">
        <f t="shared" si="59"/>
        <v>1422864</v>
      </c>
      <c r="K486" s="8">
        <f t="shared" si="60"/>
        <v>147600</v>
      </c>
      <c r="M486" s="1">
        <v>467</v>
      </c>
    </row>
    <row r="487" spans="1:13">
      <c r="A487" s="5" t="s">
        <v>210</v>
      </c>
      <c r="B487" s="15" t="s">
        <v>228</v>
      </c>
      <c r="C487" s="5" t="s">
        <v>10</v>
      </c>
      <c r="D487" s="6">
        <v>574</v>
      </c>
      <c r="E487" s="7">
        <v>19</v>
      </c>
      <c r="F487" s="7">
        <f t="shared" si="55"/>
        <v>593</v>
      </c>
      <c r="G487" s="7">
        <f t="shared" si="56"/>
        <v>355.8</v>
      </c>
      <c r="H487" s="7">
        <f t="shared" si="57"/>
        <v>237.20000000000002</v>
      </c>
      <c r="I487" s="8">
        <f t="shared" si="58"/>
        <v>1186</v>
      </c>
      <c r="J487" s="8">
        <f t="shared" si="59"/>
        <v>285826</v>
      </c>
      <c r="K487" s="8">
        <f t="shared" si="60"/>
        <v>29650</v>
      </c>
      <c r="M487" s="1">
        <v>468</v>
      </c>
    </row>
    <row r="488" spans="1:13">
      <c r="A488" s="5" t="s">
        <v>210</v>
      </c>
      <c r="B488" s="15" t="s">
        <v>228</v>
      </c>
      <c r="C488" s="5" t="s">
        <v>3</v>
      </c>
      <c r="D488" s="6">
        <v>0</v>
      </c>
      <c r="E488" s="7">
        <v>5381</v>
      </c>
      <c r="F488" s="7">
        <f t="shared" si="55"/>
        <v>5381</v>
      </c>
      <c r="G488" s="7">
        <f t="shared" si="56"/>
        <v>3228.6</v>
      </c>
      <c r="H488" s="7">
        <f t="shared" si="57"/>
        <v>2152.4</v>
      </c>
      <c r="I488" s="8">
        <f t="shared" si="58"/>
        <v>10762</v>
      </c>
      <c r="J488" s="8">
        <f t="shared" si="59"/>
        <v>2593642</v>
      </c>
      <c r="K488" s="8">
        <f t="shared" si="60"/>
        <v>269050</v>
      </c>
      <c r="M488" s="1">
        <v>469</v>
      </c>
    </row>
    <row r="489" spans="1:13">
      <c r="A489" s="5" t="s">
        <v>210</v>
      </c>
      <c r="B489" s="15" t="s">
        <v>229</v>
      </c>
      <c r="C489" s="5" t="s">
        <v>3</v>
      </c>
      <c r="D489" s="6">
        <v>0</v>
      </c>
      <c r="E489" s="7">
        <v>3071</v>
      </c>
      <c r="F489" s="7">
        <f t="shared" si="55"/>
        <v>3071</v>
      </c>
      <c r="G489" s="7">
        <f t="shared" si="56"/>
        <v>1842.6</v>
      </c>
      <c r="H489" s="7">
        <f t="shared" si="57"/>
        <v>1228.4000000000001</v>
      </c>
      <c r="I489" s="8">
        <f t="shared" si="58"/>
        <v>6142</v>
      </c>
      <c r="J489" s="8">
        <f t="shared" si="59"/>
        <v>1480222</v>
      </c>
      <c r="K489" s="8">
        <f t="shared" si="60"/>
        <v>153550</v>
      </c>
      <c r="M489" s="1">
        <v>470</v>
      </c>
    </row>
    <row r="490" spans="1:13">
      <c r="A490" s="5" t="s">
        <v>210</v>
      </c>
      <c r="B490" s="15" t="s">
        <v>230</v>
      </c>
      <c r="C490" s="5" t="s">
        <v>5</v>
      </c>
      <c r="D490" s="6">
        <v>0</v>
      </c>
      <c r="E490" s="7">
        <v>2</v>
      </c>
      <c r="F490" s="7">
        <f t="shared" si="55"/>
        <v>2</v>
      </c>
      <c r="G490" s="7">
        <f t="shared" si="56"/>
        <v>1.2</v>
      </c>
      <c r="H490" s="7">
        <f t="shared" si="57"/>
        <v>0.8</v>
      </c>
      <c r="I490" s="8">
        <f t="shared" si="58"/>
        <v>4</v>
      </c>
      <c r="J490" s="8">
        <f t="shared" si="59"/>
        <v>964</v>
      </c>
      <c r="K490" s="8">
        <f t="shared" si="60"/>
        <v>100</v>
      </c>
      <c r="M490" s="1">
        <v>471</v>
      </c>
    </row>
    <row r="491" spans="1:13">
      <c r="A491" s="5" t="s">
        <v>210</v>
      </c>
      <c r="B491" s="15" t="s">
        <v>230</v>
      </c>
      <c r="C491" s="5" t="s">
        <v>10</v>
      </c>
      <c r="D491" s="6">
        <v>0</v>
      </c>
      <c r="E491" s="7">
        <v>6</v>
      </c>
      <c r="F491" s="7">
        <f t="shared" si="55"/>
        <v>6</v>
      </c>
      <c r="G491" s="7">
        <f t="shared" si="56"/>
        <v>3.5999999999999996</v>
      </c>
      <c r="H491" s="7">
        <f t="shared" si="57"/>
        <v>2.4000000000000004</v>
      </c>
      <c r="I491" s="8">
        <f t="shared" si="58"/>
        <v>12</v>
      </c>
      <c r="J491" s="8">
        <f t="shared" si="59"/>
        <v>2892</v>
      </c>
      <c r="K491" s="8">
        <f t="shared" si="60"/>
        <v>300</v>
      </c>
      <c r="M491" s="1">
        <v>472</v>
      </c>
    </row>
    <row r="492" spans="1:13">
      <c r="A492" s="5" t="s">
        <v>210</v>
      </c>
      <c r="B492" s="15" t="s">
        <v>230</v>
      </c>
      <c r="C492" s="5" t="s">
        <v>3</v>
      </c>
      <c r="D492" s="6">
        <v>345</v>
      </c>
      <c r="E492" s="7">
        <v>2647</v>
      </c>
      <c r="F492" s="7">
        <f t="shared" si="55"/>
        <v>2992</v>
      </c>
      <c r="G492" s="7">
        <f t="shared" si="56"/>
        <v>1795.2</v>
      </c>
      <c r="H492" s="7">
        <f t="shared" si="57"/>
        <v>1196.8</v>
      </c>
      <c r="I492" s="8">
        <f t="shared" si="58"/>
        <v>5984</v>
      </c>
      <c r="J492" s="8">
        <f t="shared" si="59"/>
        <v>1442144</v>
      </c>
      <c r="K492" s="8">
        <f t="shared" si="60"/>
        <v>149600</v>
      </c>
      <c r="M492" s="1">
        <v>473</v>
      </c>
    </row>
    <row r="493" spans="1:13">
      <c r="A493" s="5"/>
      <c r="B493" s="15"/>
      <c r="C493" s="5"/>
      <c r="D493" s="6"/>
      <c r="E493" s="7"/>
      <c r="F493" s="7"/>
      <c r="G493" s="17">
        <f>SUM(G444:G492)</f>
        <v>38027.399999999987</v>
      </c>
      <c r="H493" s="17">
        <f t="shared" ref="H493:K493" si="61">SUM(H444:H492)</f>
        <v>25351.600000000009</v>
      </c>
      <c r="I493" s="17">
        <f t="shared" si="61"/>
        <v>126758</v>
      </c>
      <c r="J493" s="17">
        <f t="shared" si="61"/>
        <v>30548678</v>
      </c>
      <c r="K493" s="17">
        <f t="shared" si="61"/>
        <v>3168950</v>
      </c>
    </row>
    <row r="494" spans="1:13">
      <c r="A494" s="5" t="s">
        <v>231</v>
      </c>
      <c r="B494" s="15" t="s">
        <v>232</v>
      </c>
      <c r="C494" s="5" t="s">
        <v>2</v>
      </c>
      <c r="D494" s="6">
        <v>0</v>
      </c>
      <c r="E494" s="7">
        <v>30</v>
      </c>
      <c r="F494" s="7">
        <f t="shared" si="55"/>
        <v>30</v>
      </c>
      <c r="G494" s="7">
        <f t="shared" si="56"/>
        <v>18</v>
      </c>
      <c r="H494" s="7">
        <f t="shared" si="57"/>
        <v>12</v>
      </c>
      <c r="I494" s="8">
        <f t="shared" si="58"/>
        <v>60</v>
      </c>
      <c r="J494" s="8">
        <f t="shared" si="59"/>
        <v>14460</v>
      </c>
      <c r="K494" s="8">
        <f t="shared" si="60"/>
        <v>1500</v>
      </c>
      <c r="M494" s="1">
        <v>474</v>
      </c>
    </row>
    <row r="495" spans="1:13">
      <c r="A495" s="5" t="s">
        <v>231</v>
      </c>
      <c r="B495" s="15" t="s">
        <v>232</v>
      </c>
      <c r="C495" s="5" t="s">
        <v>10</v>
      </c>
      <c r="D495" s="6">
        <v>407</v>
      </c>
      <c r="E495" s="7">
        <v>362</v>
      </c>
      <c r="F495" s="7">
        <f t="shared" si="55"/>
        <v>769</v>
      </c>
      <c r="G495" s="7">
        <f t="shared" si="56"/>
        <v>461.4</v>
      </c>
      <c r="H495" s="7">
        <f t="shared" si="57"/>
        <v>307.60000000000002</v>
      </c>
      <c r="I495" s="8">
        <f t="shared" si="58"/>
        <v>1538</v>
      </c>
      <c r="J495" s="8">
        <f t="shared" si="59"/>
        <v>370658</v>
      </c>
      <c r="K495" s="8">
        <f t="shared" si="60"/>
        <v>38450</v>
      </c>
      <c r="M495" s="1">
        <v>475</v>
      </c>
    </row>
    <row r="496" spans="1:13">
      <c r="A496" s="5" t="s">
        <v>231</v>
      </c>
      <c r="B496" s="15" t="s">
        <v>232</v>
      </c>
      <c r="C496" s="5" t="s">
        <v>233</v>
      </c>
      <c r="D496" s="6">
        <v>0</v>
      </c>
      <c r="E496" s="7">
        <v>10</v>
      </c>
      <c r="F496" s="7">
        <f t="shared" si="55"/>
        <v>10</v>
      </c>
      <c r="G496" s="7">
        <f t="shared" si="56"/>
        <v>6</v>
      </c>
      <c r="H496" s="7">
        <f t="shared" si="57"/>
        <v>4</v>
      </c>
      <c r="I496" s="8">
        <f t="shared" si="58"/>
        <v>20</v>
      </c>
      <c r="J496" s="8">
        <f t="shared" si="59"/>
        <v>4820</v>
      </c>
      <c r="K496" s="8">
        <f t="shared" si="60"/>
        <v>500</v>
      </c>
      <c r="M496" s="1">
        <v>476</v>
      </c>
    </row>
    <row r="497" spans="1:13">
      <c r="A497" s="5" t="s">
        <v>231</v>
      </c>
      <c r="B497" s="15" t="s">
        <v>232</v>
      </c>
      <c r="C497" s="5" t="s">
        <v>3</v>
      </c>
      <c r="D497" s="6">
        <v>68</v>
      </c>
      <c r="E497" s="7">
        <v>3210</v>
      </c>
      <c r="F497" s="7">
        <f t="shared" si="55"/>
        <v>3278</v>
      </c>
      <c r="G497" s="7">
        <f t="shared" si="56"/>
        <v>1966.8</v>
      </c>
      <c r="H497" s="7">
        <f t="shared" si="57"/>
        <v>1311.2</v>
      </c>
      <c r="I497" s="8">
        <f t="shared" si="58"/>
        <v>6556</v>
      </c>
      <c r="J497" s="8">
        <f t="shared" si="59"/>
        <v>1579996</v>
      </c>
      <c r="K497" s="8">
        <f t="shared" si="60"/>
        <v>163900</v>
      </c>
      <c r="M497" s="1">
        <v>477</v>
      </c>
    </row>
    <row r="498" spans="1:13">
      <c r="A498" s="5" t="s">
        <v>231</v>
      </c>
      <c r="B498" s="15" t="s">
        <v>234</v>
      </c>
      <c r="C498" s="5" t="s">
        <v>3</v>
      </c>
      <c r="D498" s="6">
        <v>223</v>
      </c>
      <c r="E498" s="7">
        <v>3603</v>
      </c>
      <c r="F498" s="7">
        <f t="shared" si="55"/>
        <v>3826</v>
      </c>
      <c r="G498" s="7">
        <f t="shared" si="56"/>
        <v>2295.6</v>
      </c>
      <c r="H498" s="7">
        <f t="shared" si="57"/>
        <v>1530.4</v>
      </c>
      <c r="I498" s="8">
        <f t="shared" si="58"/>
        <v>7652</v>
      </c>
      <c r="J498" s="8">
        <f t="shared" si="59"/>
        <v>1844132</v>
      </c>
      <c r="K498" s="8">
        <f t="shared" si="60"/>
        <v>191300</v>
      </c>
      <c r="M498" s="1">
        <v>478</v>
      </c>
    </row>
    <row r="499" spans="1:13">
      <c r="A499" s="5" t="s">
        <v>231</v>
      </c>
      <c r="B499" s="15" t="s">
        <v>235</v>
      </c>
      <c r="C499" s="5" t="s">
        <v>2</v>
      </c>
      <c r="D499" s="6">
        <v>88</v>
      </c>
      <c r="E499" s="7">
        <v>23</v>
      </c>
      <c r="F499" s="7">
        <f t="shared" si="55"/>
        <v>111</v>
      </c>
      <c r="G499" s="7">
        <f t="shared" si="56"/>
        <v>66.599999999999994</v>
      </c>
      <c r="H499" s="7">
        <f t="shared" si="57"/>
        <v>44.400000000000006</v>
      </c>
      <c r="I499" s="8">
        <f t="shared" si="58"/>
        <v>222</v>
      </c>
      <c r="J499" s="8">
        <f t="shared" si="59"/>
        <v>53502</v>
      </c>
      <c r="K499" s="8">
        <f t="shared" si="60"/>
        <v>5550</v>
      </c>
      <c r="M499" s="1">
        <v>479</v>
      </c>
    </row>
    <row r="500" spans="1:13">
      <c r="A500" s="5" t="s">
        <v>231</v>
      </c>
      <c r="B500" s="15" t="s">
        <v>235</v>
      </c>
      <c r="C500" s="5" t="s">
        <v>3</v>
      </c>
      <c r="D500" s="6">
        <v>8</v>
      </c>
      <c r="E500" s="7">
        <v>2469</v>
      </c>
      <c r="F500" s="7">
        <f t="shared" si="55"/>
        <v>2477</v>
      </c>
      <c r="G500" s="7">
        <f t="shared" si="56"/>
        <v>1486.2</v>
      </c>
      <c r="H500" s="7">
        <f t="shared" si="57"/>
        <v>990.80000000000007</v>
      </c>
      <c r="I500" s="8">
        <f t="shared" si="58"/>
        <v>4954</v>
      </c>
      <c r="J500" s="8">
        <f t="shared" si="59"/>
        <v>1193914</v>
      </c>
      <c r="K500" s="8">
        <f t="shared" si="60"/>
        <v>123850</v>
      </c>
      <c r="M500" s="1">
        <v>480</v>
      </c>
    </row>
    <row r="501" spans="1:13">
      <c r="A501" s="5" t="s">
        <v>231</v>
      </c>
      <c r="B501" s="15" t="s">
        <v>231</v>
      </c>
      <c r="C501" s="5" t="s">
        <v>2</v>
      </c>
      <c r="D501" s="6">
        <v>0</v>
      </c>
      <c r="E501" s="7">
        <v>7</v>
      </c>
      <c r="F501" s="7">
        <f t="shared" si="55"/>
        <v>7</v>
      </c>
      <c r="G501" s="7">
        <f t="shared" si="56"/>
        <v>4.2</v>
      </c>
      <c r="H501" s="7">
        <f t="shared" si="57"/>
        <v>2.8000000000000003</v>
      </c>
      <c r="I501" s="8">
        <f t="shared" si="58"/>
        <v>14</v>
      </c>
      <c r="J501" s="8">
        <f t="shared" si="59"/>
        <v>3374</v>
      </c>
      <c r="K501" s="8">
        <f t="shared" si="60"/>
        <v>350</v>
      </c>
      <c r="M501" s="1">
        <v>481</v>
      </c>
    </row>
    <row r="502" spans="1:13">
      <c r="A502" s="5" t="s">
        <v>231</v>
      </c>
      <c r="B502" s="15" t="s">
        <v>231</v>
      </c>
      <c r="C502" s="5" t="s">
        <v>10</v>
      </c>
      <c r="D502" s="6">
        <v>0</v>
      </c>
      <c r="E502" s="7">
        <v>52</v>
      </c>
      <c r="F502" s="7">
        <f t="shared" si="55"/>
        <v>52</v>
      </c>
      <c r="G502" s="7">
        <f t="shared" si="56"/>
        <v>31.2</v>
      </c>
      <c r="H502" s="7">
        <f t="shared" si="57"/>
        <v>20.8</v>
      </c>
      <c r="I502" s="8">
        <f t="shared" si="58"/>
        <v>104</v>
      </c>
      <c r="J502" s="8">
        <f t="shared" si="59"/>
        <v>25064</v>
      </c>
      <c r="K502" s="8">
        <f t="shared" si="60"/>
        <v>2600</v>
      </c>
      <c r="M502" s="1">
        <v>482</v>
      </c>
    </row>
    <row r="503" spans="1:13">
      <c r="A503" s="5" t="s">
        <v>231</v>
      </c>
      <c r="B503" s="15" t="s">
        <v>231</v>
      </c>
      <c r="C503" s="5" t="s">
        <v>161</v>
      </c>
      <c r="D503" s="6">
        <v>0</v>
      </c>
      <c r="E503" s="7">
        <v>28</v>
      </c>
      <c r="F503" s="7">
        <f t="shared" si="55"/>
        <v>28</v>
      </c>
      <c r="G503" s="7">
        <f t="shared" si="56"/>
        <v>16.8</v>
      </c>
      <c r="H503" s="7">
        <f t="shared" si="57"/>
        <v>11.200000000000001</v>
      </c>
      <c r="I503" s="8">
        <f t="shared" si="58"/>
        <v>56</v>
      </c>
      <c r="J503" s="8">
        <f t="shared" si="59"/>
        <v>13496</v>
      </c>
      <c r="K503" s="8">
        <f t="shared" si="60"/>
        <v>1400</v>
      </c>
      <c r="M503" s="1">
        <v>483</v>
      </c>
    </row>
    <row r="504" spans="1:13">
      <c r="A504" s="5" t="s">
        <v>231</v>
      </c>
      <c r="B504" s="15" t="s">
        <v>231</v>
      </c>
      <c r="C504" s="5" t="s">
        <v>3</v>
      </c>
      <c r="D504" s="6">
        <v>0</v>
      </c>
      <c r="E504" s="7">
        <v>1</v>
      </c>
      <c r="F504" s="7">
        <f t="shared" si="55"/>
        <v>1</v>
      </c>
      <c r="G504" s="7">
        <f t="shared" si="56"/>
        <v>0.6</v>
      </c>
      <c r="H504" s="7">
        <f t="shared" si="57"/>
        <v>0.4</v>
      </c>
      <c r="I504" s="8">
        <f t="shared" si="58"/>
        <v>2</v>
      </c>
      <c r="J504" s="8">
        <f t="shared" si="59"/>
        <v>482</v>
      </c>
      <c r="K504" s="8">
        <f t="shared" si="60"/>
        <v>50</v>
      </c>
      <c r="M504" s="1">
        <v>484</v>
      </c>
    </row>
    <row r="505" spans="1:13">
      <c r="A505" s="5" t="s">
        <v>231</v>
      </c>
      <c r="B505" s="15" t="s">
        <v>231</v>
      </c>
      <c r="C505" s="5" t="s">
        <v>3</v>
      </c>
      <c r="D505" s="6">
        <v>0</v>
      </c>
      <c r="E505" s="7">
        <v>3534</v>
      </c>
      <c r="F505" s="7">
        <f t="shared" si="55"/>
        <v>3534</v>
      </c>
      <c r="G505" s="7">
        <f t="shared" si="56"/>
        <v>2120.4</v>
      </c>
      <c r="H505" s="7">
        <f t="shared" si="57"/>
        <v>1413.6000000000001</v>
      </c>
      <c r="I505" s="8">
        <f t="shared" si="58"/>
        <v>7068</v>
      </c>
      <c r="J505" s="8">
        <f t="shared" si="59"/>
        <v>1703388</v>
      </c>
      <c r="K505" s="8">
        <f t="shared" si="60"/>
        <v>176700</v>
      </c>
      <c r="M505" s="1">
        <v>485</v>
      </c>
    </row>
    <row r="506" spans="1:13">
      <c r="A506" s="5" t="s">
        <v>231</v>
      </c>
      <c r="B506" s="15" t="s">
        <v>231</v>
      </c>
      <c r="C506" s="5" t="s">
        <v>36</v>
      </c>
      <c r="D506" s="6">
        <v>0</v>
      </c>
      <c r="E506" s="7">
        <v>3</v>
      </c>
      <c r="F506" s="7">
        <f t="shared" si="55"/>
        <v>3</v>
      </c>
      <c r="G506" s="7">
        <f t="shared" si="56"/>
        <v>1.7999999999999998</v>
      </c>
      <c r="H506" s="7">
        <f t="shared" si="57"/>
        <v>1.2000000000000002</v>
      </c>
      <c r="I506" s="8">
        <f t="shared" si="58"/>
        <v>6</v>
      </c>
      <c r="J506" s="8">
        <f t="shared" si="59"/>
        <v>1446</v>
      </c>
      <c r="K506" s="8">
        <f t="shared" si="60"/>
        <v>150</v>
      </c>
      <c r="M506" s="1">
        <v>486</v>
      </c>
    </row>
    <row r="507" spans="1:13">
      <c r="A507" s="5" t="s">
        <v>231</v>
      </c>
      <c r="B507" s="15" t="s">
        <v>236</v>
      </c>
      <c r="C507" s="5" t="s">
        <v>2</v>
      </c>
      <c r="D507" s="6">
        <v>0</v>
      </c>
      <c r="E507" s="7">
        <v>30</v>
      </c>
      <c r="F507" s="7">
        <f t="shared" si="55"/>
        <v>30</v>
      </c>
      <c r="G507" s="7">
        <f t="shared" si="56"/>
        <v>18</v>
      </c>
      <c r="H507" s="7">
        <f t="shared" si="57"/>
        <v>12</v>
      </c>
      <c r="I507" s="8">
        <f t="shared" si="58"/>
        <v>60</v>
      </c>
      <c r="J507" s="8">
        <f t="shared" si="59"/>
        <v>14460</v>
      </c>
      <c r="K507" s="8">
        <f t="shared" si="60"/>
        <v>1500</v>
      </c>
      <c r="M507" s="1">
        <v>487</v>
      </c>
    </row>
    <row r="508" spans="1:13">
      <c r="A508" s="5" t="s">
        <v>231</v>
      </c>
      <c r="B508" s="15" t="s">
        <v>237</v>
      </c>
      <c r="C508" s="5" t="s">
        <v>29</v>
      </c>
      <c r="D508" s="6">
        <v>0</v>
      </c>
      <c r="E508" s="7">
        <v>73</v>
      </c>
      <c r="F508" s="7">
        <f t="shared" si="55"/>
        <v>73</v>
      </c>
      <c r="G508" s="7">
        <f t="shared" si="56"/>
        <v>43.8</v>
      </c>
      <c r="H508" s="7">
        <f t="shared" si="57"/>
        <v>29.200000000000003</v>
      </c>
      <c r="I508" s="8">
        <f t="shared" si="58"/>
        <v>146</v>
      </c>
      <c r="J508" s="8">
        <f t="shared" si="59"/>
        <v>35186</v>
      </c>
      <c r="K508" s="8">
        <f t="shared" si="60"/>
        <v>3650</v>
      </c>
      <c r="M508" s="1">
        <v>488</v>
      </c>
    </row>
    <row r="509" spans="1:13">
      <c r="A509" s="5" t="s">
        <v>231</v>
      </c>
      <c r="B509" s="15" t="s">
        <v>237</v>
      </c>
      <c r="C509" s="5" t="s">
        <v>5</v>
      </c>
      <c r="D509" s="6">
        <v>0</v>
      </c>
      <c r="E509" s="7">
        <v>4</v>
      </c>
      <c r="F509" s="7">
        <f t="shared" si="55"/>
        <v>4</v>
      </c>
      <c r="G509" s="7">
        <f t="shared" si="56"/>
        <v>2.4</v>
      </c>
      <c r="H509" s="7">
        <f t="shared" si="57"/>
        <v>1.6</v>
      </c>
      <c r="I509" s="8">
        <f t="shared" si="58"/>
        <v>8</v>
      </c>
      <c r="J509" s="8">
        <f t="shared" si="59"/>
        <v>1928</v>
      </c>
      <c r="K509" s="8">
        <f t="shared" si="60"/>
        <v>200</v>
      </c>
      <c r="M509" s="1">
        <v>489</v>
      </c>
    </row>
    <row r="510" spans="1:13">
      <c r="A510" s="5" t="s">
        <v>231</v>
      </c>
      <c r="B510" s="15" t="s">
        <v>237</v>
      </c>
      <c r="C510" s="5" t="s">
        <v>2</v>
      </c>
      <c r="D510" s="6">
        <v>0</v>
      </c>
      <c r="E510" s="7">
        <v>13</v>
      </c>
      <c r="F510" s="7">
        <f t="shared" si="55"/>
        <v>13</v>
      </c>
      <c r="G510" s="7">
        <f t="shared" si="56"/>
        <v>7.8</v>
      </c>
      <c r="H510" s="7">
        <f t="shared" si="57"/>
        <v>5.2</v>
      </c>
      <c r="I510" s="8">
        <f t="shared" si="58"/>
        <v>26</v>
      </c>
      <c r="J510" s="8">
        <f t="shared" si="59"/>
        <v>6266</v>
      </c>
      <c r="K510" s="8">
        <f t="shared" si="60"/>
        <v>650</v>
      </c>
      <c r="M510" s="1">
        <v>490</v>
      </c>
    </row>
    <row r="511" spans="1:13">
      <c r="A511" s="5" t="s">
        <v>231</v>
      </c>
      <c r="B511" s="15" t="s">
        <v>237</v>
      </c>
      <c r="C511" s="5" t="s">
        <v>233</v>
      </c>
      <c r="D511" s="6">
        <v>0</v>
      </c>
      <c r="E511" s="7">
        <v>51</v>
      </c>
      <c r="F511" s="7">
        <f t="shared" si="55"/>
        <v>51</v>
      </c>
      <c r="G511" s="7">
        <f t="shared" si="56"/>
        <v>30.599999999999998</v>
      </c>
      <c r="H511" s="7">
        <f t="shared" si="57"/>
        <v>20.400000000000002</v>
      </c>
      <c r="I511" s="8">
        <f t="shared" si="58"/>
        <v>102</v>
      </c>
      <c r="J511" s="8">
        <f t="shared" si="59"/>
        <v>24582</v>
      </c>
      <c r="K511" s="8">
        <f t="shared" si="60"/>
        <v>2550</v>
      </c>
      <c r="M511" s="1">
        <v>491</v>
      </c>
    </row>
    <row r="512" spans="1:13">
      <c r="A512" s="5" t="s">
        <v>231</v>
      </c>
      <c r="B512" s="15" t="s">
        <v>237</v>
      </c>
      <c r="C512" s="5" t="s">
        <v>3</v>
      </c>
      <c r="D512" s="6">
        <v>0</v>
      </c>
      <c r="E512" s="7">
        <v>2294</v>
      </c>
      <c r="F512" s="7">
        <f t="shared" si="55"/>
        <v>2294</v>
      </c>
      <c r="G512" s="7">
        <f t="shared" si="56"/>
        <v>1376.3999999999999</v>
      </c>
      <c r="H512" s="7">
        <f t="shared" si="57"/>
        <v>917.6</v>
      </c>
      <c r="I512" s="8">
        <f t="shared" si="58"/>
        <v>4588</v>
      </c>
      <c r="J512" s="8">
        <f t="shared" si="59"/>
        <v>1105708</v>
      </c>
      <c r="K512" s="8">
        <f t="shared" si="60"/>
        <v>114700</v>
      </c>
      <c r="M512" s="1">
        <v>492</v>
      </c>
    </row>
    <row r="513" spans="1:13">
      <c r="A513" s="5" t="s">
        <v>231</v>
      </c>
      <c r="B513" s="15" t="s">
        <v>237</v>
      </c>
      <c r="C513" s="5" t="s">
        <v>36</v>
      </c>
      <c r="D513" s="6">
        <v>0</v>
      </c>
      <c r="E513" s="7">
        <v>65</v>
      </c>
      <c r="F513" s="7">
        <f t="shared" si="55"/>
        <v>65</v>
      </c>
      <c r="G513" s="7">
        <f t="shared" si="56"/>
        <v>39</v>
      </c>
      <c r="H513" s="7">
        <f t="shared" si="57"/>
        <v>26</v>
      </c>
      <c r="I513" s="8">
        <f t="shared" si="58"/>
        <v>130</v>
      </c>
      <c r="J513" s="8">
        <f t="shared" si="59"/>
        <v>31330</v>
      </c>
      <c r="K513" s="8">
        <f t="shared" si="60"/>
        <v>3250</v>
      </c>
      <c r="M513" s="1">
        <v>493</v>
      </c>
    </row>
    <row r="514" spans="1:13">
      <c r="A514" s="5" t="s">
        <v>231</v>
      </c>
      <c r="B514" s="15" t="s">
        <v>238</v>
      </c>
      <c r="C514" s="5" t="s">
        <v>2</v>
      </c>
      <c r="D514" s="6">
        <v>0</v>
      </c>
      <c r="E514" s="7">
        <v>91</v>
      </c>
      <c r="F514" s="7">
        <f t="shared" si="55"/>
        <v>91</v>
      </c>
      <c r="G514" s="7">
        <f t="shared" si="56"/>
        <v>54.6</v>
      </c>
      <c r="H514" s="7">
        <f t="shared" si="57"/>
        <v>36.4</v>
      </c>
      <c r="I514" s="8">
        <f t="shared" si="58"/>
        <v>182</v>
      </c>
      <c r="J514" s="8">
        <f t="shared" si="59"/>
        <v>43862</v>
      </c>
      <c r="K514" s="8">
        <f t="shared" si="60"/>
        <v>4550</v>
      </c>
      <c r="M514" s="1">
        <v>494</v>
      </c>
    </row>
    <row r="515" spans="1:13">
      <c r="A515" s="5" t="s">
        <v>231</v>
      </c>
      <c r="B515" s="15" t="s">
        <v>238</v>
      </c>
      <c r="C515" s="5" t="s">
        <v>3</v>
      </c>
      <c r="D515" s="6">
        <v>8</v>
      </c>
      <c r="E515" s="7">
        <v>2001</v>
      </c>
      <c r="F515" s="7">
        <f t="shared" si="55"/>
        <v>2009</v>
      </c>
      <c r="G515" s="7">
        <f t="shared" si="56"/>
        <v>1205.3999999999999</v>
      </c>
      <c r="H515" s="7">
        <f t="shared" si="57"/>
        <v>803.6</v>
      </c>
      <c r="I515" s="8">
        <f t="shared" si="58"/>
        <v>4018</v>
      </c>
      <c r="J515" s="8">
        <f t="shared" si="59"/>
        <v>968338</v>
      </c>
      <c r="K515" s="8">
        <f t="shared" si="60"/>
        <v>100450</v>
      </c>
      <c r="M515" s="1">
        <v>495</v>
      </c>
    </row>
    <row r="516" spans="1:13">
      <c r="A516" s="5" t="s">
        <v>231</v>
      </c>
      <c r="B516" s="15" t="s">
        <v>239</v>
      </c>
      <c r="C516" s="5" t="s">
        <v>3</v>
      </c>
      <c r="D516" s="6">
        <v>226</v>
      </c>
      <c r="E516" s="7">
        <v>1069</v>
      </c>
      <c r="F516" s="7">
        <f t="shared" si="55"/>
        <v>1295</v>
      </c>
      <c r="G516" s="7">
        <f t="shared" si="56"/>
        <v>777</v>
      </c>
      <c r="H516" s="7">
        <f t="shared" si="57"/>
        <v>518</v>
      </c>
      <c r="I516" s="8">
        <f t="shared" si="58"/>
        <v>2590</v>
      </c>
      <c r="J516" s="8">
        <f t="shared" si="59"/>
        <v>624190</v>
      </c>
      <c r="K516" s="8">
        <f t="shared" si="60"/>
        <v>64750</v>
      </c>
      <c r="M516" s="1">
        <v>496</v>
      </c>
    </row>
    <row r="517" spans="1:13">
      <c r="A517" s="5" t="s">
        <v>231</v>
      </c>
      <c r="B517" s="15" t="s">
        <v>240</v>
      </c>
      <c r="C517" s="5" t="s">
        <v>233</v>
      </c>
      <c r="D517" s="6">
        <v>0</v>
      </c>
      <c r="E517" s="7">
        <v>95</v>
      </c>
      <c r="F517" s="7">
        <f t="shared" si="55"/>
        <v>95</v>
      </c>
      <c r="G517" s="7">
        <f t="shared" si="56"/>
        <v>57</v>
      </c>
      <c r="H517" s="7">
        <f t="shared" si="57"/>
        <v>38</v>
      </c>
      <c r="I517" s="8">
        <f t="shared" si="58"/>
        <v>190</v>
      </c>
      <c r="J517" s="8">
        <f t="shared" si="59"/>
        <v>45790</v>
      </c>
      <c r="K517" s="8">
        <f t="shared" si="60"/>
        <v>4750</v>
      </c>
      <c r="M517" s="1">
        <v>497</v>
      </c>
    </row>
    <row r="518" spans="1:13">
      <c r="A518" s="5" t="s">
        <v>231</v>
      </c>
      <c r="B518" s="15" t="s">
        <v>240</v>
      </c>
      <c r="C518" s="5" t="s">
        <v>3</v>
      </c>
      <c r="D518" s="6">
        <v>38</v>
      </c>
      <c r="E518" s="7">
        <v>1758</v>
      </c>
      <c r="F518" s="7">
        <f t="shared" si="55"/>
        <v>1796</v>
      </c>
      <c r="G518" s="7">
        <f t="shared" si="56"/>
        <v>1077.5999999999999</v>
      </c>
      <c r="H518" s="7">
        <f t="shared" si="57"/>
        <v>718.40000000000009</v>
      </c>
      <c r="I518" s="8">
        <f t="shared" si="58"/>
        <v>3592</v>
      </c>
      <c r="J518" s="8">
        <f t="shared" si="59"/>
        <v>865672</v>
      </c>
      <c r="K518" s="8">
        <f t="shared" si="60"/>
        <v>89800</v>
      </c>
      <c r="M518" s="1">
        <v>498</v>
      </c>
    </row>
    <row r="519" spans="1:13">
      <c r="A519" s="5" t="s">
        <v>231</v>
      </c>
      <c r="B519" s="15" t="s">
        <v>241</v>
      </c>
      <c r="C519" s="5" t="s">
        <v>233</v>
      </c>
      <c r="D519" s="6">
        <v>0</v>
      </c>
      <c r="E519" s="7">
        <v>7</v>
      </c>
      <c r="F519" s="7">
        <f t="shared" si="55"/>
        <v>7</v>
      </c>
      <c r="G519" s="7">
        <f t="shared" si="56"/>
        <v>4.2</v>
      </c>
      <c r="H519" s="7">
        <f t="shared" si="57"/>
        <v>2.8000000000000003</v>
      </c>
      <c r="I519" s="8">
        <f t="shared" si="58"/>
        <v>14</v>
      </c>
      <c r="J519" s="8">
        <f t="shared" si="59"/>
        <v>3374</v>
      </c>
      <c r="K519" s="8">
        <f t="shared" si="60"/>
        <v>350</v>
      </c>
      <c r="M519" s="1">
        <v>499</v>
      </c>
    </row>
    <row r="520" spans="1:13">
      <c r="A520" s="5" t="s">
        <v>231</v>
      </c>
      <c r="B520" s="15" t="s">
        <v>241</v>
      </c>
      <c r="C520" s="5" t="s">
        <v>2</v>
      </c>
      <c r="D520" s="6">
        <v>29</v>
      </c>
      <c r="E520" s="7">
        <v>0</v>
      </c>
      <c r="F520" s="7">
        <f t="shared" si="55"/>
        <v>29</v>
      </c>
      <c r="G520" s="7">
        <f t="shared" si="56"/>
        <v>17.399999999999999</v>
      </c>
      <c r="H520" s="7">
        <f t="shared" si="57"/>
        <v>11.600000000000001</v>
      </c>
      <c r="I520" s="8">
        <f t="shared" si="58"/>
        <v>58</v>
      </c>
      <c r="J520" s="8">
        <f t="shared" si="59"/>
        <v>13978</v>
      </c>
      <c r="K520" s="8">
        <f t="shared" si="60"/>
        <v>1450</v>
      </c>
      <c r="M520" s="1">
        <v>500</v>
      </c>
    </row>
    <row r="521" spans="1:13">
      <c r="A521" s="5" t="s">
        <v>231</v>
      </c>
      <c r="B521" s="15" t="s">
        <v>241</v>
      </c>
      <c r="C521" s="5" t="s">
        <v>3</v>
      </c>
      <c r="D521" s="6">
        <v>311</v>
      </c>
      <c r="E521" s="7">
        <v>973</v>
      </c>
      <c r="F521" s="7">
        <f t="shared" si="55"/>
        <v>1284</v>
      </c>
      <c r="G521" s="7">
        <f t="shared" si="56"/>
        <v>770.4</v>
      </c>
      <c r="H521" s="7">
        <f t="shared" si="57"/>
        <v>513.6</v>
      </c>
      <c r="I521" s="8">
        <f t="shared" si="58"/>
        <v>2568</v>
      </c>
      <c r="J521" s="8">
        <f t="shared" si="59"/>
        <v>618888</v>
      </c>
      <c r="K521" s="8">
        <f t="shared" si="60"/>
        <v>64200</v>
      </c>
      <c r="M521" s="1">
        <v>501</v>
      </c>
    </row>
    <row r="522" spans="1:13">
      <c r="A522" s="5"/>
      <c r="B522" s="15"/>
      <c r="C522" s="5"/>
      <c r="D522" s="6"/>
      <c r="E522" s="7"/>
      <c r="F522" s="7"/>
      <c r="G522" s="17">
        <f>SUM(G494:G521)</f>
        <v>13957.199999999997</v>
      </c>
      <c r="H522" s="17">
        <f t="shared" ref="H522:K522" si="62">SUM(H494:H521)</f>
        <v>9304.8000000000011</v>
      </c>
      <c r="I522" s="17">
        <f t="shared" si="62"/>
        <v>46524</v>
      </c>
      <c r="J522" s="17">
        <f t="shared" si="62"/>
        <v>11212284</v>
      </c>
      <c r="K522" s="17">
        <f t="shared" si="62"/>
        <v>1163100</v>
      </c>
    </row>
    <row r="523" spans="1:13">
      <c r="A523" s="5" t="s">
        <v>242</v>
      </c>
      <c r="B523" s="15" t="s">
        <v>243</v>
      </c>
      <c r="C523" s="5" t="s">
        <v>5</v>
      </c>
      <c r="D523" s="6">
        <v>0</v>
      </c>
      <c r="E523" s="7">
        <v>214</v>
      </c>
      <c r="F523" s="7">
        <f t="shared" si="55"/>
        <v>214</v>
      </c>
      <c r="G523" s="7">
        <f t="shared" si="56"/>
        <v>128.4</v>
      </c>
      <c r="H523" s="7">
        <f t="shared" si="57"/>
        <v>85.600000000000009</v>
      </c>
      <c r="I523" s="8">
        <f t="shared" si="58"/>
        <v>428</v>
      </c>
      <c r="J523" s="8">
        <f t="shared" si="59"/>
        <v>103148</v>
      </c>
      <c r="K523" s="8">
        <f t="shared" si="60"/>
        <v>10700</v>
      </c>
      <c r="M523" s="1">
        <v>502</v>
      </c>
    </row>
    <row r="524" spans="1:13">
      <c r="A524" s="5" t="s">
        <v>242</v>
      </c>
      <c r="B524" s="15" t="s">
        <v>243</v>
      </c>
      <c r="C524" s="5" t="s">
        <v>3</v>
      </c>
      <c r="D524" s="6">
        <v>104</v>
      </c>
      <c r="E524" s="7">
        <v>2682</v>
      </c>
      <c r="F524" s="7">
        <f t="shared" si="55"/>
        <v>2786</v>
      </c>
      <c r="G524" s="7">
        <f t="shared" si="56"/>
        <v>1671.6</v>
      </c>
      <c r="H524" s="7">
        <f t="shared" si="57"/>
        <v>1114.4000000000001</v>
      </c>
      <c r="I524" s="8">
        <f t="shared" si="58"/>
        <v>5572</v>
      </c>
      <c r="J524" s="8">
        <f t="shared" si="59"/>
        <v>1342852</v>
      </c>
      <c r="K524" s="8">
        <f t="shared" si="60"/>
        <v>139300</v>
      </c>
      <c r="M524" s="1">
        <v>503</v>
      </c>
    </row>
    <row r="525" spans="1:13">
      <c r="A525" s="5" t="s">
        <v>242</v>
      </c>
      <c r="B525" s="15" t="s">
        <v>244</v>
      </c>
      <c r="C525" s="5" t="s">
        <v>3</v>
      </c>
      <c r="D525" s="6">
        <v>15</v>
      </c>
      <c r="E525" s="7">
        <v>1034</v>
      </c>
      <c r="F525" s="7">
        <f t="shared" si="55"/>
        <v>1049</v>
      </c>
      <c r="G525" s="7">
        <f t="shared" si="56"/>
        <v>629.4</v>
      </c>
      <c r="H525" s="7">
        <f t="shared" si="57"/>
        <v>419.6</v>
      </c>
      <c r="I525" s="8">
        <f t="shared" si="58"/>
        <v>2098</v>
      </c>
      <c r="J525" s="8">
        <f t="shared" si="59"/>
        <v>505618</v>
      </c>
      <c r="K525" s="8">
        <f t="shared" si="60"/>
        <v>52450</v>
      </c>
      <c r="M525" s="1">
        <v>504</v>
      </c>
    </row>
    <row r="526" spans="1:13">
      <c r="A526" s="5" t="s">
        <v>242</v>
      </c>
      <c r="B526" s="15" t="s">
        <v>245</v>
      </c>
      <c r="C526" s="5" t="s">
        <v>5</v>
      </c>
      <c r="D526" s="6">
        <v>0</v>
      </c>
      <c r="E526" s="7">
        <v>117</v>
      </c>
      <c r="F526" s="7">
        <f t="shared" si="55"/>
        <v>117</v>
      </c>
      <c r="G526" s="7">
        <f t="shared" si="56"/>
        <v>70.2</v>
      </c>
      <c r="H526" s="7">
        <f t="shared" si="57"/>
        <v>46.800000000000004</v>
      </c>
      <c r="I526" s="8">
        <f t="shared" si="58"/>
        <v>234</v>
      </c>
      <c r="J526" s="8">
        <f t="shared" si="59"/>
        <v>56394</v>
      </c>
      <c r="K526" s="8">
        <f t="shared" si="60"/>
        <v>5850</v>
      </c>
      <c r="M526" s="1">
        <v>505</v>
      </c>
    </row>
    <row r="527" spans="1:13">
      <c r="A527" s="5" t="s">
        <v>242</v>
      </c>
      <c r="B527" s="15" t="s">
        <v>245</v>
      </c>
      <c r="C527" s="5" t="s">
        <v>3</v>
      </c>
      <c r="D527" s="6">
        <f>339+2</f>
        <v>341</v>
      </c>
      <c r="E527" s="7">
        <v>2265</v>
      </c>
      <c r="F527" s="7">
        <f t="shared" si="55"/>
        <v>2606</v>
      </c>
      <c r="G527" s="7">
        <f t="shared" si="56"/>
        <v>1563.6</v>
      </c>
      <c r="H527" s="7">
        <f t="shared" si="57"/>
        <v>1042.4000000000001</v>
      </c>
      <c r="I527" s="8">
        <f t="shared" si="58"/>
        <v>5212</v>
      </c>
      <c r="J527" s="8">
        <f t="shared" si="59"/>
        <v>1256092</v>
      </c>
      <c r="K527" s="8">
        <f t="shared" si="60"/>
        <v>130300</v>
      </c>
      <c r="M527" s="1">
        <v>506</v>
      </c>
    </row>
    <row r="528" spans="1:13">
      <c r="A528" s="5" t="s">
        <v>242</v>
      </c>
      <c r="B528" s="15" t="s">
        <v>246</v>
      </c>
      <c r="C528" s="5" t="s">
        <v>5</v>
      </c>
      <c r="D528" s="6">
        <v>0</v>
      </c>
      <c r="E528" s="7">
        <v>56</v>
      </c>
      <c r="F528" s="7">
        <f t="shared" si="55"/>
        <v>56</v>
      </c>
      <c r="G528" s="7">
        <f t="shared" si="56"/>
        <v>33.6</v>
      </c>
      <c r="H528" s="7">
        <f t="shared" si="57"/>
        <v>22.400000000000002</v>
      </c>
      <c r="I528" s="8">
        <f t="shared" si="58"/>
        <v>112</v>
      </c>
      <c r="J528" s="8">
        <f t="shared" si="59"/>
        <v>26992</v>
      </c>
      <c r="K528" s="8">
        <f t="shared" si="60"/>
        <v>2800</v>
      </c>
      <c r="M528" s="1">
        <v>507</v>
      </c>
    </row>
    <row r="529" spans="1:13">
      <c r="A529" s="5" t="s">
        <v>242</v>
      </c>
      <c r="B529" s="15" t="s">
        <v>246</v>
      </c>
      <c r="C529" s="5" t="s">
        <v>3</v>
      </c>
      <c r="D529" s="6">
        <v>6</v>
      </c>
      <c r="E529" s="7">
        <v>300</v>
      </c>
      <c r="F529" s="7">
        <f t="shared" si="55"/>
        <v>306</v>
      </c>
      <c r="G529" s="7">
        <f t="shared" si="56"/>
        <v>183.6</v>
      </c>
      <c r="H529" s="7">
        <f t="shared" si="57"/>
        <v>122.4</v>
      </c>
      <c r="I529" s="8">
        <f t="shared" si="58"/>
        <v>612</v>
      </c>
      <c r="J529" s="8">
        <f t="shared" si="59"/>
        <v>147492</v>
      </c>
      <c r="K529" s="8">
        <f t="shared" si="60"/>
        <v>15300</v>
      </c>
      <c r="M529" s="1">
        <v>508</v>
      </c>
    </row>
    <row r="530" spans="1:13">
      <c r="A530" s="5" t="s">
        <v>242</v>
      </c>
      <c r="B530" s="15" t="s">
        <v>247</v>
      </c>
      <c r="C530" s="5" t="s">
        <v>3</v>
      </c>
      <c r="D530" s="6">
        <v>24</v>
      </c>
      <c r="E530" s="7">
        <v>1176</v>
      </c>
      <c r="F530" s="7">
        <f t="shared" si="55"/>
        <v>1200</v>
      </c>
      <c r="G530" s="7">
        <f t="shared" si="56"/>
        <v>720</v>
      </c>
      <c r="H530" s="7">
        <f t="shared" si="57"/>
        <v>480</v>
      </c>
      <c r="I530" s="8">
        <f t="shared" si="58"/>
        <v>2400</v>
      </c>
      <c r="J530" s="8">
        <f t="shared" si="59"/>
        <v>578400</v>
      </c>
      <c r="K530" s="8">
        <f t="shared" si="60"/>
        <v>60000</v>
      </c>
      <c r="M530" s="1">
        <v>509</v>
      </c>
    </row>
    <row r="531" spans="1:13">
      <c r="A531" s="5" t="s">
        <v>242</v>
      </c>
      <c r="B531" s="15" t="s">
        <v>248</v>
      </c>
      <c r="C531" s="5" t="s">
        <v>5</v>
      </c>
      <c r="D531" s="6">
        <v>0</v>
      </c>
      <c r="E531" s="7">
        <v>254</v>
      </c>
      <c r="F531" s="7">
        <f t="shared" si="55"/>
        <v>254</v>
      </c>
      <c r="G531" s="7">
        <f t="shared" si="56"/>
        <v>152.4</v>
      </c>
      <c r="H531" s="7">
        <f t="shared" si="57"/>
        <v>101.60000000000001</v>
      </c>
      <c r="I531" s="8">
        <f t="shared" si="58"/>
        <v>508</v>
      </c>
      <c r="J531" s="8">
        <f t="shared" si="59"/>
        <v>122428</v>
      </c>
      <c r="K531" s="8">
        <f t="shared" si="60"/>
        <v>12700</v>
      </c>
      <c r="M531" s="1">
        <v>510</v>
      </c>
    </row>
    <row r="532" spans="1:13">
      <c r="A532" s="5" t="s">
        <v>242</v>
      </c>
      <c r="B532" s="15" t="s">
        <v>248</v>
      </c>
      <c r="C532" s="5" t="s">
        <v>3</v>
      </c>
      <c r="D532" s="6">
        <v>2</v>
      </c>
      <c r="E532" s="7">
        <v>992</v>
      </c>
      <c r="F532" s="7">
        <f t="shared" si="55"/>
        <v>994</v>
      </c>
      <c r="G532" s="7">
        <f t="shared" si="56"/>
        <v>596.4</v>
      </c>
      <c r="H532" s="7">
        <f t="shared" si="57"/>
        <v>397.6</v>
      </c>
      <c r="I532" s="8">
        <f t="shared" si="58"/>
        <v>1988</v>
      </c>
      <c r="J532" s="8">
        <f t="shared" si="59"/>
        <v>479108</v>
      </c>
      <c r="K532" s="8">
        <f t="shared" si="60"/>
        <v>49700</v>
      </c>
      <c r="M532" s="1">
        <v>511</v>
      </c>
    </row>
    <row r="533" spans="1:13">
      <c r="A533" s="5" t="s">
        <v>242</v>
      </c>
      <c r="B533" s="15" t="s">
        <v>249</v>
      </c>
      <c r="C533" s="5" t="s">
        <v>3</v>
      </c>
      <c r="D533" s="6">
        <v>34</v>
      </c>
      <c r="E533" s="7">
        <v>1366</v>
      </c>
      <c r="F533" s="7">
        <f t="shared" si="55"/>
        <v>1400</v>
      </c>
      <c r="G533" s="7">
        <f t="shared" si="56"/>
        <v>840</v>
      </c>
      <c r="H533" s="7">
        <f t="shared" si="57"/>
        <v>560</v>
      </c>
      <c r="I533" s="8">
        <f t="shared" si="58"/>
        <v>2800</v>
      </c>
      <c r="J533" s="8">
        <f t="shared" si="59"/>
        <v>674800</v>
      </c>
      <c r="K533" s="8">
        <f t="shared" si="60"/>
        <v>70000</v>
      </c>
      <c r="M533" s="1">
        <v>512</v>
      </c>
    </row>
    <row r="534" spans="1:13">
      <c r="A534" s="5" t="s">
        <v>242</v>
      </c>
      <c r="B534" s="15" t="s">
        <v>250</v>
      </c>
      <c r="C534" s="5" t="s">
        <v>3</v>
      </c>
      <c r="D534" s="6">
        <v>4</v>
      </c>
      <c r="E534" s="7">
        <v>1152</v>
      </c>
      <c r="F534" s="7">
        <f t="shared" si="55"/>
        <v>1156</v>
      </c>
      <c r="G534" s="7">
        <f t="shared" si="56"/>
        <v>693.6</v>
      </c>
      <c r="H534" s="7">
        <f t="shared" ref="H534:H599" si="63">F534*0.4</f>
        <v>462.40000000000003</v>
      </c>
      <c r="I534" s="8">
        <f t="shared" si="58"/>
        <v>2312</v>
      </c>
      <c r="J534" s="8">
        <f t="shared" si="59"/>
        <v>557192</v>
      </c>
      <c r="K534" s="8">
        <f t="shared" si="60"/>
        <v>57800</v>
      </c>
      <c r="M534" s="1">
        <v>513</v>
      </c>
    </row>
    <row r="535" spans="1:13">
      <c r="A535" s="5" t="s">
        <v>242</v>
      </c>
      <c r="B535" s="15" t="s">
        <v>251</v>
      </c>
      <c r="C535" s="5" t="s">
        <v>3</v>
      </c>
      <c r="D535" s="6">
        <v>5</v>
      </c>
      <c r="E535" s="7">
        <v>833</v>
      </c>
      <c r="F535" s="7">
        <f t="shared" ref="F535:F599" si="64">D535+E535</f>
        <v>838</v>
      </c>
      <c r="G535" s="7">
        <f t="shared" ref="G535:G599" si="65">F535*0.6</f>
        <v>502.79999999999995</v>
      </c>
      <c r="H535" s="7">
        <f t="shared" si="63"/>
        <v>335.20000000000005</v>
      </c>
      <c r="I535" s="8">
        <f t="shared" ref="I535:I599" si="66">F535*2</f>
        <v>1676</v>
      </c>
      <c r="J535" s="8">
        <f t="shared" ref="J535:J599" si="67">241*I535</f>
        <v>403916</v>
      </c>
      <c r="K535" s="8">
        <f t="shared" ref="K535:K599" si="68">F535*50</f>
        <v>41900</v>
      </c>
      <c r="M535" s="1">
        <v>514</v>
      </c>
    </row>
    <row r="536" spans="1:13">
      <c r="A536" s="5" t="s">
        <v>242</v>
      </c>
      <c r="B536" s="15" t="s">
        <v>251</v>
      </c>
      <c r="C536" s="5" t="s">
        <v>36</v>
      </c>
      <c r="D536" s="6">
        <v>0</v>
      </c>
      <c r="E536" s="7">
        <v>1</v>
      </c>
      <c r="F536" s="7">
        <f t="shared" si="64"/>
        <v>1</v>
      </c>
      <c r="G536" s="7">
        <f t="shared" si="65"/>
        <v>0.6</v>
      </c>
      <c r="H536" s="7">
        <f t="shared" si="63"/>
        <v>0.4</v>
      </c>
      <c r="I536" s="8">
        <f t="shared" si="66"/>
        <v>2</v>
      </c>
      <c r="J536" s="8">
        <f t="shared" si="67"/>
        <v>482</v>
      </c>
      <c r="K536" s="8">
        <f t="shared" si="68"/>
        <v>50</v>
      </c>
      <c r="M536" s="1">
        <v>515</v>
      </c>
    </row>
    <row r="537" spans="1:13">
      <c r="A537" s="5" t="s">
        <v>242</v>
      </c>
      <c r="B537" s="15" t="s">
        <v>376</v>
      </c>
      <c r="C537" s="5" t="s">
        <v>3</v>
      </c>
      <c r="D537" s="6">
        <v>0</v>
      </c>
      <c r="E537" s="7">
        <v>1230</v>
      </c>
      <c r="F537" s="7">
        <f t="shared" si="64"/>
        <v>1230</v>
      </c>
      <c r="G537" s="7">
        <f t="shared" si="65"/>
        <v>738</v>
      </c>
      <c r="H537" s="7">
        <f t="shared" si="63"/>
        <v>492</v>
      </c>
      <c r="I537" s="8">
        <f t="shared" si="66"/>
        <v>2460</v>
      </c>
      <c r="J537" s="8">
        <f t="shared" si="67"/>
        <v>592860</v>
      </c>
      <c r="K537" s="8">
        <f t="shared" si="68"/>
        <v>61500</v>
      </c>
      <c r="M537" s="1">
        <v>516</v>
      </c>
    </row>
    <row r="538" spans="1:13">
      <c r="A538" s="5" t="s">
        <v>242</v>
      </c>
      <c r="B538" s="15" t="s">
        <v>252</v>
      </c>
      <c r="C538" s="5" t="s">
        <v>3</v>
      </c>
      <c r="D538" s="6">
        <v>6</v>
      </c>
      <c r="E538" s="7">
        <v>994</v>
      </c>
      <c r="F538" s="7">
        <f t="shared" si="64"/>
        <v>1000</v>
      </c>
      <c r="G538" s="7">
        <f t="shared" si="65"/>
        <v>600</v>
      </c>
      <c r="H538" s="7">
        <f t="shared" si="63"/>
        <v>400</v>
      </c>
      <c r="I538" s="8">
        <f t="shared" si="66"/>
        <v>2000</v>
      </c>
      <c r="J538" s="8">
        <f t="shared" si="67"/>
        <v>482000</v>
      </c>
      <c r="K538" s="8">
        <f t="shared" si="68"/>
        <v>50000</v>
      </c>
      <c r="M538" s="1">
        <v>517</v>
      </c>
    </row>
    <row r="539" spans="1:13">
      <c r="A539" s="5" t="s">
        <v>242</v>
      </c>
      <c r="B539" s="15" t="s">
        <v>253</v>
      </c>
      <c r="C539" s="5" t="s">
        <v>3</v>
      </c>
      <c r="D539" s="6">
        <v>2</v>
      </c>
      <c r="E539" s="7">
        <v>1423</v>
      </c>
      <c r="F539" s="7">
        <f t="shared" si="64"/>
        <v>1425</v>
      </c>
      <c r="G539" s="7">
        <f t="shared" si="65"/>
        <v>855</v>
      </c>
      <c r="H539" s="7">
        <f t="shared" si="63"/>
        <v>570</v>
      </c>
      <c r="I539" s="8">
        <f t="shared" si="66"/>
        <v>2850</v>
      </c>
      <c r="J539" s="8">
        <f t="shared" si="67"/>
        <v>686850</v>
      </c>
      <c r="K539" s="8">
        <f t="shared" si="68"/>
        <v>71250</v>
      </c>
      <c r="M539" s="1">
        <v>518</v>
      </c>
    </row>
    <row r="540" spans="1:13">
      <c r="A540" s="5" t="s">
        <v>242</v>
      </c>
      <c r="B540" s="15" t="s">
        <v>254</v>
      </c>
      <c r="C540" s="5" t="s">
        <v>29</v>
      </c>
      <c r="D540" s="6">
        <v>0</v>
      </c>
      <c r="E540" s="7">
        <v>492</v>
      </c>
      <c r="F540" s="7">
        <f t="shared" si="64"/>
        <v>492</v>
      </c>
      <c r="G540" s="7">
        <f t="shared" si="65"/>
        <v>295.2</v>
      </c>
      <c r="H540" s="7">
        <f t="shared" si="63"/>
        <v>196.8</v>
      </c>
      <c r="I540" s="8">
        <f t="shared" si="66"/>
        <v>984</v>
      </c>
      <c r="J540" s="8">
        <f t="shared" si="67"/>
        <v>237144</v>
      </c>
      <c r="K540" s="8">
        <f t="shared" si="68"/>
        <v>24600</v>
      </c>
      <c r="M540" s="1">
        <v>519</v>
      </c>
    </row>
    <row r="541" spans="1:13">
      <c r="A541" s="5" t="s">
        <v>242</v>
      </c>
      <c r="B541" s="15" t="s">
        <v>254</v>
      </c>
      <c r="C541" s="5" t="s">
        <v>19</v>
      </c>
      <c r="D541" s="6">
        <v>0</v>
      </c>
      <c r="E541" s="7">
        <v>1</v>
      </c>
      <c r="F541" s="7">
        <f t="shared" si="64"/>
        <v>1</v>
      </c>
      <c r="G541" s="7">
        <f t="shared" si="65"/>
        <v>0.6</v>
      </c>
      <c r="H541" s="7">
        <f t="shared" si="63"/>
        <v>0.4</v>
      </c>
      <c r="I541" s="8">
        <f t="shared" si="66"/>
        <v>2</v>
      </c>
      <c r="J541" s="8">
        <f t="shared" si="67"/>
        <v>482</v>
      </c>
      <c r="K541" s="8">
        <f t="shared" si="68"/>
        <v>50</v>
      </c>
      <c r="M541" s="1">
        <v>520</v>
      </c>
    </row>
    <row r="542" spans="1:13">
      <c r="A542" s="5" t="s">
        <v>242</v>
      </c>
      <c r="B542" s="15" t="s">
        <v>254</v>
      </c>
      <c r="C542" s="5" t="s">
        <v>3</v>
      </c>
      <c r="D542" s="6">
        <f>213+1</f>
        <v>214</v>
      </c>
      <c r="E542" s="7">
        <v>2143</v>
      </c>
      <c r="F542" s="7">
        <f t="shared" si="64"/>
        <v>2357</v>
      </c>
      <c r="G542" s="7">
        <f t="shared" si="65"/>
        <v>1414.2</v>
      </c>
      <c r="H542" s="7">
        <f t="shared" si="63"/>
        <v>942.80000000000007</v>
      </c>
      <c r="I542" s="8">
        <f t="shared" si="66"/>
        <v>4714</v>
      </c>
      <c r="J542" s="8">
        <f t="shared" si="67"/>
        <v>1136074</v>
      </c>
      <c r="K542" s="8">
        <f t="shared" si="68"/>
        <v>117850</v>
      </c>
      <c r="M542" s="1">
        <v>521</v>
      </c>
    </row>
    <row r="543" spans="1:13">
      <c r="A543" s="5" t="s">
        <v>242</v>
      </c>
      <c r="B543" s="15" t="s">
        <v>255</v>
      </c>
      <c r="C543" s="5" t="s">
        <v>10</v>
      </c>
      <c r="D543" s="6">
        <v>0</v>
      </c>
      <c r="E543" s="7">
        <v>20</v>
      </c>
      <c r="F543" s="7">
        <f t="shared" si="64"/>
        <v>20</v>
      </c>
      <c r="G543" s="7">
        <f t="shared" si="65"/>
        <v>12</v>
      </c>
      <c r="H543" s="7">
        <f t="shared" si="63"/>
        <v>8</v>
      </c>
      <c r="I543" s="8">
        <f t="shared" si="66"/>
        <v>40</v>
      </c>
      <c r="J543" s="8">
        <f t="shared" si="67"/>
        <v>9640</v>
      </c>
      <c r="K543" s="8">
        <f t="shared" si="68"/>
        <v>1000</v>
      </c>
      <c r="M543" s="1">
        <v>522</v>
      </c>
    </row>
    <row r="544" spans="1:13">
      <c r="A544" s="5" t="s">
        <v>242</v>
      </c>
      <c r="B544" s="15" t="s">
        <v>255</v>
      </c>
      <c r="C544" s="5" t="s">
        <v>3</v>
      </c>
      <c r="D544" s="6">
        <v>6</v>
      </c>
      <c r="E544" s="7">
        <v>2875</v>
      </c>
      <c r="F544" s="7">
        <f t="shared" si="64"/>
        <v>2881</v>
      </c>
      <c r="G544" s="7">
        <f t="shared" si="65"/>
        <v>1728.6</v>
      </c>
      <c r="H544" s="7">
        <f t="shared" si="63"/>
        <v>1152.4000000000001</v>
      </c>
      <c r="I544" s="8">
        <f t="shared" si="66"/>
        <v>5762</v>
      </c>
      <c r="J544" s="8">
        <f t="shared" si="67"/>
        <v>1388642</v>
      </c>
      <c r="K544" s="8">
        <f t="shared" si="68"/>
        <v>144050</v>
      </c>
      <c r="M544" s="1">
        <v>523</v>
      </c>
    </row>
    <row r="545" spans="1:13">
      <c r="A545" s="5" t="s">
        <v>242</v>
      </c>
      <c r="B545" s="15" t="s">
        <v>256</v>
      </c>
      <c r="C545" s="5" t="s">
        <v>5</v>
      </c>
      <c r="D545" s="6">
        <v>0</v>
      </c>
      <c r="E545" s="7">
        <v>185</v>
      </c>
      <c r="F545" s="7">
        <f t="shared" si="64"/>
        <v>185</v>
      </c>
      <c r="G545" s="7">
        <f t="shared" si="65"/>
        <v>111</v>
      </c>
      <c r="H545" s="7">
        <f t="shared" si="63"/>
        <v>74</v>
      </c>
      <c r="I545" s="8">
        <f t="shared" si="66"/>
        <v>370</v>
      </c>
      <c r="J545" s="8">
        <f t="shared" si="67"/>
        <v>89170</v>
      </c>
      <c r="K545" s="8">
        <f t="shared" si="68"/>
        <v>9250</v>
      </c>
      <c r="M545" s="1">
        <v>524</v>
      </c>
    </row>
    <row r="546" spans="1:13">
      <c r="A546" s="5" t="s">
        <v>242</v>
      </c>
      <c r="B546" s="15" t="s">
        <v>256</v>
      </c>
      <c r="C546" s="5" t="s">
        <v>10</v>
      </c>
      <c r="D546" s="6">
        <v>0</v>
      </c>
      <c r="E546" s="7">
        <v>72</v>
      </c>
      <c r="F546" s="7">
        <f t="shared" si="64"/>
        <v>72</v>
      </c>
      <c r="G546" s="7">
        <f t="shared" si="65"/>
        <v>43.199999999999996</v>
      </c>
      <c r="H546" s="7">
        <f t="shared" si="63"/>
        <v>28.8</v>
      </c>
      <c r="I546" s="8">
        <f t="shared" si="66"/>
        <v>144</v>
      </c>
      <c r="J546" s="8">
        <f t="shared" si="67"/>
        <v>34704</v>
      </c>
      <c r="K546" s="8">
        <f t="shared" si="68"/>
        <v>3600</v>
      </c>
      <c r="M546" s="1">
        <v>525</v>
      </c>
    </row>
    <row r="547" spans="1:13">
      <c r="A547" s="5" t="s">
        <v>242</v>
      </c>
      <c r="B547" s="15" t="s">
        <v>256</v>
      </c>
      <c r="C547" s="5" t="s">
        <v>3</v>
      </c>
      <c r="D547" s="6">
        <v>3</v>
      </c>
      <c r="E547" s="7">
        <v>1960</v>
      </c>
      <c r="F547" s="7">
        <f t="shared" si="64"/>
        <v>1963</v>
      </c>
      <c r="G547" s="7">
        <f t="shared" si="65"/>
        <v>1177.8</v>
      </c>
      <c r="H547" s="7">
        <f t="shared" si="63"/>
        <v>785.2</v>
      </c>
      <c r="I547" s="8">
        <f t="shared" si="66"/>
        <v>3926</v>
      </c>
      <c r="J547" s="8">
        <f t="shared" si="67"/>
        <v>946166</v>
      </c>
      <c r="K547" s="8">
        <f t="shared" si="68"/>
        <v>98150</v>
      </c>
      <c r="M547" s="1">
        <v>526</v>
      </c>
    </row>
    <row r="548" spans="1:13">
      <c r="A548" s="5" t="s">
        <v>242</v>
      </c>
      <c r="B548" s="15" t="s">
        <v>257</v>
      </c>
      <c r="C548" s="5" t="s">
        <v>5</v>
      </c>
      <c r="D548" s="6">
        <v>0</v>
      </c>
      <c r="E548" s="7">
        <v>575</v>
      </c>
      <c r="F548" s="7">
        <f t="shared" si="64"/>
        <v>575</v>
      </c>
      <c r="G548" s="7">
        <f t="shared" si="65"/>
        <v>345</v>
      </c>
      <c r="H548" s="7">
        <f t="shared" si="63"/>
        <v>230</v>
      </c>
      <c r="I548" s="8">
        <f t="shared" si="66"/>
        <v>1150</v>
      </c>
      <c r="J548" s="8">
        <f t="shared" si="67"/>
        <v>277150</v>
      </c>
      <c r="K548" s="8">
        <f t="shared" si="68"/>
        <v>28750</v>
      </c>
      <c r="M548" s="1">
        <v>527</v>
      </c>
    </row>
    <row r="549" spans="1:13">
      <c r="A549" s="5" t="s">
        <v>242</v>
      </c>
      <c r="B549" s="15" t="s">
        <v>257</v>
      </c>
      <c r="C549" s="5" t="s">
        <v>10</v>
      </c>
      <c r="D549" s="6">
        <v>0</v>
      </c>
      <c r="E549" s="7">
        <v>48</v>
      </c>
      <c r="F549" s="7">
        <f t="shared" si="64"/>
        <v>48</v>
      </c>
      <c r="G549" s="7">
        <f t="shared" si="65"/>
        <v>28.799999999999997</v>
      </c>
      <c r="H549" s="7">
        <f t="shared" si="63"/>
        <v>19.200000000000003</v>
      </c>
      <c r="I549" s="8">
        <f t="shared" si="66"/>
        <v>96</v>
      </c>
      <c r="J549" s="8">
        <f t="shared" si="67"/>
        <v>23136</v>
      </c>
      <c r="K549" s="8">
        <f t="shared" si="68"/>
        <v>2400</v>
      </c>
      <c r="M549" s="1">
        <v>528</v>
      </c>
    </row>
    <row r="550" spans="1:13">
      <c r="A550" s="5" t="s">
        <v>242</v>
      </c>
      <c r="B550" s="15" t="s">
        <v>257</v>
      </c>
      <c r="C550" s="5" t="s">
        <v>258</v>
      </c>
      <c r="D550" s="6">
        <v>0</v>
      </c>
      <c r="E550" s="7">
        <v>158</v>
      </c>
      <c r="F550" s="7">
        <f t="shared" si="64"/>
        <v>158</v>
      </c>
      <c r="G550" s="7">
        <f t="shared" si="65"/>
        <v>94.8</v>
      </c>
      <c r="H550" s="7">
        <f t="shared" si="63"/>
        <v>63.2</v>
      </c>
      <c r="I550" s="8">
        <f t="shared" si="66"/>
        <v>316</v>
      </c>
      <c r="J550" s="8">
        <f t="shared" si="67"/>
        <v>76156</v>
      </c>
      <c r="K550" s="8">
        <f t="shared" si="68"/>
        <v>7900</v>
      </c>
      <c r="M550" s="1">
        <v>529</v>
      </c>
    </row>
    <row r="551" spans="1:13">
      <c r="A551" s="5" t="s">
        <v>242</v>
      </c>
      <c r="B551" s="15" t="s">
        <v>257</v>
      </c>
      <c r="C551" s="5" t="s">
        <v>3</v>
      </c>
      <c r="D551" s="6">
        <v>2</v>
      </c>
      <c r="E551" s="7">
        <v>2853</v>
      </c>
      <c r="F551" s="7">
        <f t="shared" si="64"/>
        <v>2855</v>
      </c>
      <c r="G551" s="7">
        <f t="shared" si="65"/>
        <v>1713</v>
      </c>
      <c r="H551" s="7">
        <f t="shared" si="63"/>
        <v>1142</v>
      </c>
      <c r="I551" s="8">
        <f t="shared" si="66"/>
        <v>5710</v>
      </c>
      <c r="J551" s="8">
        <f t="shared" si="67"/>
        <v>1376110</v>
      </c>
      <c r="K551" s="8">
        <f t="shared" si="68"/>
        <v>142750</v>
      </c>
      <c r="M551" s="1">
        <v>530</v>
      </c>
    </row>
    <row r="552" spans="1:13">
      <c r="A552" s="5"/>
      <c r="B552" s="15"/>
      <c r="C552" s="5"/>
      <c r="D552" s="6"/>
      <c r="E552" s="7"/>
      <c r="F552" s="7"/>
      <c r="G552" s="17">
        <f>SUM(G523:G551)</f>
        <v>16943.400000000001</v>
      </c>
      <c r="H552" s="17">
        <f t="shared" ref="H552:K552" si="69">SUM(H523:H551)</f>
        <v>11295.6</v>
      </c>
      <c r="I552" s="17">
        <f t="shared" si="69"/>
        <v>56478</v>
      </c>
      <c r="J552" s="17">
        <f t="shared" si="69"/>
        <v>13611198</v>
      </c>
      <c r="K552" s="17">
        <f t="shared" si="69"/>
        <v>1411950</v>
      </c>
    </row>
    <row r="553" spans="1:13">
      <c r="A553" s="5" t="s">
        <v>259</v>
      </c>
      <c r="B553" s="15" t="s">
        <v>260</v>
      </c>
      <c r="C553" s="5" t="s">
        <v>10</v>
      </c>
      <c r="D553" s="6">
        <v>0</v>
      </c>
      <c r="E553" s="7">
        <v>52</v>
      </c>
      <c r="F553" s="7">
        <f t="shared" si="64"/>
        <v>52</v>
      </c>
      <c r="G553" s="7">
        <f t="shared" si="65"/>
        <v>31.2</v>
      </c>
      <c r="H553" s="7">
        <f t="shared" si="63"/>
        <v>20.8</v>
      </c>
      <c r="I553" s="8">
        <f t="shared" si="66"/>
        <v>104</v>
      </c>
      <c r="J553" s="8">
        <f t="shared" si="67"/>
        <v>25064</v>
      </c>
      <c r="K553" s="8">
        <f t="shared" si="68"/>
        <v>2600</v>
      </c>
      <c r="M553" s="1">
        <v>531</v>
      </c>
    </row>
    <row r="554" spans="1:13">
      <c r="A554" s="5" t="s">
        <v>259</v>
      </c>
      <c r="B554" s="15" t="s">
        <v>260</v>
      </c>
      <c r="C554" s="5" t="s">
        <v>8</v>
      </c>
      <c r="D554" s="6">
        <v>0</v>
      </c>
      <c r="E554" s="7">
        <v>20</v>
      </c>
      <c r="F554" s="7">
        <f t="shared" si="64"/>
        <v>20</v>
      </c>
      <c r="G554" s="7">
        <f t="shared" si="65"/>
        <v>12</v>
      </c>
      <c r="H554" s="7">
        <f t="shared" si="63"/>
        <v>8</v>
      </c>
      <c r="I554" s="8">
        <f t="shared" si="66"/>
        <v>40</v>
      </c>
      <c r="J554" s="8">
        <f t="shared" si="67"/>
        <v>9640</v>
      </c>
      <c r="K554" s="8">
        <f t="shared" si="68"/>
        <v>1000</v>
      </c>
      <c r="M554" s="1">
        <v>532</v>
      </c>
    </row>
    <row r="555" spans="1:13">
      <c r="A555" s="5" t="s">
        <v>259</v>
      </c>
      <c r="B555" s="15" t="s">
        <v>260</v>
      </c>
      <c r="C555" s="5" t="s">
        <v>3</v>
      </c>
      <c r="D555" s="6">
        <v>14</v>
      </c>
      <c r="E555" s="7">
        <v>1114</v>
      </c>
      <c r="F555" s="7">
        <f t="shared" si="64"/>
        <v>1128</v>
      </c>
      <c r="G555" s="7">
        <f t="shared" si="65"/>
        <v>676.8</v>
      </c>
      <c r="H555" s="7">
        <f t="shared" si="63"/>
        <v>451.20000000000005</v>
      </c>
      <c r="I555" s="8">
        <f t="shared" si="66"/>
        <v>2256</v>
      </c>
      <c r="J555" s="8">
        <f t="shared" si="67"/>
        <v>543696</v>
      </c>
      <c r="K555" s="8">
        <f t="shared" si="68"/>
        <v>56400</v>
      </c>
      <c r="M555" s="1">
        <v>533</v>
      </c>
    </row>
    <row r="556" spans="1:13">
      <c r="A556" s="5" t="s">
        <v>259</v>
      </c>
      <c r="B556" s="15" t="s">
        <v>261</v>
      </c>
      <c r="C556" s="5" t="s">
        <v>8</v>
      </c>
      <c r="D556" s="6">
        <v>0</v>
      </c>
      <c r="E556" s="7">
        <v>2</v>
      </c>
      <c r="F556" s="7">
        <f t="shared" si="64"/>
        <v>2</v>
      </c>
      <c r="G556" s="7">
        <f t="shared" si="65"/>
        <v>1.2</v>
      </c>
      <c r="H556" s="7">
        <f t="shared" si="63"/>
        <v>0.8</v>
      </c>
      <c r="I556" s="8">
        <f t="shared" si="66"/>
        <v>4</v>
      </c>
      <c r="J556" s="8">
        <f t="shared" si="67"/>
        <v>964</v>
      </c>
      <c r="K556" s="8">
        <f t="shared" si="68"/>
        <v>100</v>
      </c>
      <c r="M556" s="1">
        <v>534</v>
      </c>
    </row>
    <row r="557" spans="1:13">
      <c r="A557" s="5" t="s">
        <v>259</v>
      </c>
      <c r="B557" s="15" t="s">
        <v>261</v>
      </c>
      <c r="C557" s="5" t="s">
        <v>19</v>
      </c>
      <c r="D557" s="6">
        <v>0</v>
      </c>
      <c r="E557" s="7">
        <v>3</v>
      </c>
      <c r="F557" s="7">
        <f t="shared" si="64"/>
        <v>3</v>
      </c>
      <c r="G557" s="7">
        <f t="shared" si="65"/>
        <v>1.7999999999999998</v>
      </c>
      <c r="H557" s="7">
        <f t="shared" si="63"/>
        <v>1.2000000000000002</v>
      </c>
      <c r="I557" s="8">
        <f t="shared" si="66"/>
        <v>6</v>
      </c>
      <c r="J557" s="8">
        <f t="shared" si="67"/>
        <v>1446</v>
      </c>
      <c r="K557" s="8">
        <f t="shared" si="68"/>
        <v>150</v>
      </c>
      <c r="M557" s="1">
        <v>535</v>
      </c>
    </row>
    <row r="558" spans="1:13">
      <c r="A558" s="5" t="s">
        <v>259</v>
      </c>
      <c r="B558" s="15" t="s">
        <v>261</v>
      </c>
      <c r="C558" s="5" t="s">
        <v>3</v>
      </c>
      <c r="D558" s="6">
        <v>21</v>
      </c>
      <c r="E558" s="7">
        <v>2074</v>
      </c>
      <c r="F558" s="7">
        <f t="shared" si="64"/>
        <v>2095</v>
      </c>
      <c r="G558" s="7">
        <f t="shared" si="65"/>
        <v>1257</v>
      </c>
      <c r="H558" s="7">
        <f t="shared" si="63"/>
        <v>838</v>
      </c>
      <c r="I558" s="8">
        <f t="shared" si="66"/>
        <v>4190</v>
      </c>
      <c r="J558" s="8">
        <f t="shared" si="67"/>
        <v>1009790</v>
      </c>
      <c r="K558" s="8">
        <f t="shared" si="68"/>
        <v>104750</v>
      </c>
      <c r="M558" s="1">
        <v>536</v>
      </c>
    </row>
    <row r="559" spans="1:13">
      <c r="A559" s="5" t="s">
        <v>259</v>
      </c>
      <c r="B559" s="15" t="s">
        <v>262</v>
      </c>
      <c r="C559" s="5" t="s">
        <v>8</v>
      </c>
      <c r="D559" s="6">
        <v>0</v>
      </c>
      <c r="E559" s="7">
        <v>72</v>
      </c>
      <c r="F559" s="7">
        <f t="shared" si="64"/>
        <v>72</v>
      </c>
      <c r="G559" s="7">
        <f t="shared" si="65"/>
        <v>43.199999999999996</v>
      </c>
      <c r="H559" s="7">
        <f t="shared" si="63"/>
        <v>28.8</v>
      </c>
      <c r="I559" s="8">
        <f t="shared" si="66"/>
        <v>144</v>
      </c>
      <c r="J559" s="8">
        <f t="shared" si="67"/>
        <v>34704</v>
      </c>
      <c r="K559" s="8">
        <f t="shared" si="68"/>
        <v>3600</v>
      </c>
      <c r="M559" s="1">
        <v>537</v>
      </c>
    </row>
    <row r="560" spans="1:13">
      <c r="A560" s="5" t="s">
        <v>259</v>
      </c>
      <c r="B560" s="15" t="s">
        <v>262</v>
      </c>
      <c r="C560" s="5" t="s">
        <v>19</v>
      </c>
      <c r="D560" s="6">
        <v>0</v>
      </c>
      <c r="E560" s="7">
        <v>13</v>
      </c>
      <c r="F560" s="7">
        <f t="shared" si="64"/>
        <v>13</v>
      </c>
      <c r="G560" s="7">
        <f t="shared" si="65"/>
        <v>7.8</v>
      </c>
      <c r="H560" s="7">
        <f t="shared" si="63"/>
        <v>5.2</v>
      </c>
      <c r="I560" s="8">
        <f t="shared" si="66"/>
        <v>26</v>
      </c>
      <c r="J560" s="8">
        <f t="shared" si="67"/>
        <v>6266</v>
      </c>
      <c r="K560" s="8">
        <f t="shared" si="68"/>
        <v>650</v>
      </c>
      <c r="M560" s="1">
        <v>538</v>
      </c>
    </row>
    <row r="561" spans="1:13">
      <c r="A561" s="5" t="s">
        <v>259</v>
      </c>
      <c r="B561" s="15" t="s">
        <v>262</v>
      </c>
      <c r="C561" s="5" t="s">
        <v>3</v>
      </c>
      <c r="D561" s="6">
        <v>4</v>
      </c>
      <c r="E561" s="7">
        <v>5844</v>
      </c>
      <c r="F561" s="7">
        <f t="shared" si="64"/>
        <v>5848</v>
      </c>
      <c r="G561" s="7">
        <f t="shared" si="65"/>
        <v>3508.7999999999997</v>
      </c>
      <c r="H561" s="7">
        <f t="shared" si="63"/>
        <v>2339.2000000000003</v>
      </c>
      <c r="I561" s="8">
        <f t="shared" si="66"/>
        <v>11696</v>
      </c>
      <c r="J561" s="8">
        <f t="shared" si="67"/>
        <v>2818736</v>
      </c>
      <c r="K561" s="8">
        <f t="shared" si="68"/>
        <v>292400</v>
      </c>
      <c r="M561" s="1">
        <v>539</v>
      </c>
    </row>
    <row r="562" spans="1:13">
      <c r="A562" s="5" t="s">
        <v>259</v>
      </c>
      <c r="B562" s="15" t="s">
        <v>262</v>
      </c>
      <c r="C562" s="5" t="s">
        <v>36</v>
      </c>
      <c r="D562" s="6">
        <v>0</v>
      </c>
      <c r="E562" s="7">
        <v>68</v>
      </c>
      <c r="F562" s="7">
        <f t="shared" si="64"/>
        <v>68</v>
      </c>
      <c r="G562" s="7">
        <f t="shared" si="65"/>
        <v>40.799999999999997</v>
      </c>
      <c r="H562" s="7">
        <f t="shared" si="63"/>
        <v>27.200000000000003</v>
      </c>
      <c r="I562" s="8">
        <f t="shared" si="66"/>
        <v>136</v>
      </c>
      <c r="J562" s="8">
        <f t="shared" si="67"/>
        <v>32776</v>
      </c>
      <c r="K562" s="8">
        <f t="shared" si="68"/>
        <v>3400</v>
      </c>
      <c r="M562" s="1">
        <v>540</v>
      </c>
    </row>
    <row r="563" spans="1:13">
      <c r="A563" s="5" t="s">
        <v>259</v>
      </c>
      <c r="B563" s="15" t="s">
        <v>263</v>
      </c>
      <c r="C563" s="5" t="s">
        <v>8</v>
      </c>
      <c r="D563" s="6">
        <v>0</v>
      </c>
      <c r="E563" s="7">
        <v>58</v>
      </c>
      <c r="F563" s="7">
        <f t="shared" si="64"/>
        <v>58</v>
      </c>
      <c r="G563" s="7">
        <f t="shared" si="65"/>
        <v>34.799999999999997</v>
      </c>
      <c r="H563" s="7">
        <f t="shared" si="63"/>
        <v>23.200000000000003</v>
      </c>
      <c r="I563" s="8">
        <f t="shared" si="66"/>
        <v>116</v>
      </c>
      <c r="J563" s="8">
        <f t="shared" si="67"/>
        <v>27956</v>
      </c>
      <c r="K563" s="8">
        <f t="shared" si="68"/>
        <v>2900</v>
      </c>
      <c r="M563" s="1">
        <v>541</v>
      </c>
    </row>
    <row r="564" spans="1:13">
      <c r="A564" s="5" t="s">
        <v>259</v>
      </c>
      <c r="B564" s="15" t="s">
        <v>263</v>
      </c>
      <c r="C564" s="5" t="s">
        <v>3</v>
      </c>
      <c r="D564" s="6">
        <v>36</v>
      </c>
      <c r="E564" s="7">
        <v>7831</v>
      </c>
      <c r="F564" s="7">
        <f t="shared" si="64"/>
        <v>7867</v>
      </c>
      <c r="G564" s="7">
        <f t="shared" si="65"/>
        <v>4720.2</v>
      </c>
      <c r="H564" s="7">
        <f t="shared" si="63"/>
        <v>3146.8</v>
      </c>
      <c r="I564" s="8">
        <f t="shared" si="66"/>
        <v>15734</v>
      </c>
      <c r="J564" s="8">
        <f t="shared" si="67"/>
        <v>3791894</v>
      </c>
      <c r="K564" s="8">
        <f t="shared" si="68"/>
        <v>393350</v>
      </c>
      <c r="M564" s="1">
        <v>542</v>
      </c>
    </row>
    <row r="565" spans="1:13">
      <c r="A565" s="5" t="s">
        <v>259</v>
      </c>
      <c r="B565" s="15" t="s">
        <v>263</v>
      </c>
      <c r="C565" s="5" t="s">
        <v>36</v>
      </c>
      <c r="D565" s="6">
        <v>0</v>
      </c>
      <c r="E565" s="7">
        <v>74</v>
      </c>
      <c r="F565" s="7">
        <f t="shared" si="64"/>
        <v>74</v>
      </c>
      <c r="G565" s="7">
        <f t="shared" si="65"/>
        <v>44.4</v>
      </c>
      <c r="H565" s="7">
        <f t="shared" si="63"/>
        <v>29.6</v>
      </c>
      <c r="I565" s="8">
        <f t="shared" si="66"/>
        <v>148</v>
      </c>
      <c r="J565" s="8">
        <f t="shared" si="67"/>
        <v>35668</v>
      </c>
      <c r="K565" s="8">
        <f t="shared" si="68"/>
        <v>3700</v>
      </c>
      <c r="M565" s="1">
        <v>543</v>
      </c>
    </row>
    <row r="566" spans="1:13">
      <c r="A566" s="5" t="s">
        <v>259</v>
      </c>
      <c r="B566" s="15" t="s">
        <v>264</v>
      </c>
      <c r="C566" s="5" t="s">
        <v>3</v>
      </c>
      <c r="D566" s="6">
        <v>0</v>
      </c>
      <c r="E566" s="7">
        <v>1200</v>
      </c>
      <c r="F566" s="7">
        <f t="shared" si="64"/>
        <v>1200</v>
      </c>
      <c r="G566" s="7">
        <f t="shared" si="65"/>
        <v>720</v>
      </c>
      <c r="H566" s="7">
        <f t="shared" si="63"/>
        <v>480</v>
      </c>
      <c r="I566" s="8">
        <f t="shared" si="66"/>
        <v>2400</v>
      </c>
      <c r="J566" s="8">
        <f t="shared" si="67"/>
        <v>578400</v>
      </c>
      <c r="K566" s="8">
        <f t="shared" si="68"/>
        <v>60000</v>
      </c>
      <c r="M566" s="1">
        <v>544</v>
      </c>
    </row>
    <row r="567" spans="1:13">
      <c r="A567" s="5" t="s">
        <v>259</v>
      </c>
      <c r="B567" s="15" t="s">
        <v>265</v>
      </c>
      <c r="C567" s="5" t="s">
        <v>19</v>
      </c>
      <c r="D567" s="6">
        <v>0</v>
      </c>
      <c r="E567" s="7">
        <v>7</v>
      </c>
      <c r="F567" s="7">
        <f t="shared" si="64"/>
        <v>7</v>
      </c>
      <c r="G567" s="7">
        <f t="shared" si="65"/>
        <v>4.2</v>
      </c>
      <c r="H567" s="7">
        <f t="shared" si="63"/>
        <v>2.8000000000000003</v>
      </c>
      <c r="I567" s="8">
        <f t="shared" si="66"/>
        <v>14</v>
      </c>
      <c r="J567" s="8">
        <f t="shared" si="67"/>
        <v>3374</v>
      </c>
      <c r="K567" s="8">
        <f t="shared" si="68"/>
        <v>350</v>
      </c>
      <c r="M567" s="1">
        <v>545</v>
      </c>
    </row>
    <row r="568" spans="1:13">
      <c r="A568" s="5" t="s">
        <v>259</v>
      </c>
      <c r="B568" s="15" t="s">
        <v>265</v>
      </c>
      <c r="C568" s="5" t="s">
        <v>3</v>
      </c>
      <c r="D568" s="6">
        <v>20</v>
      </c>
      <c r="E568" s="7">
        <v>1969</v>
      </c>
      <c r="F568" s="7">
        <f t="shared" si="64"/>
        <v>1989</v>
      </c>
      <c r="G568" s="7">
        <f t="shared" si="65"/>
        <v>1193.3999999999999</v>
      </c>
      <c r="H568" s="7">
        <f t="shared" si="63"/>
        <v>795.6</v>
      </c>
      <c r="I568" s="8">
        <f t="shared" si="66"/>
        <v>3978</v>
      </c>
      <c r="J568" s="8">
        <f t="shared" si="67"/>
        <v>958698</v>
      </c>
      <c r="K568" s="8">
        <f t="shared" si="68"/>
        <v>99450</v>
      </c>
      <c r="M568" s="1">
        <v>546</v>
      </c>
    </row>
    <row r="569" spans="1:13">
      <c r="A569" s="5" t="s">
        <v>259</v>
      </c>
      <c r="B569" s="15" t="s">
        <v>265</v>
      </c>
      <c r="C569" s="5" t="s">
        <v>36</v>
      </c>
      <c r="D569" s="6">
        <v>0</v>
      </c>
      <c r="E569" s="7">
        <v>4</v>
      </c>
      <c r="F569" s="7">
        <f t="shared" si="64"/>
        <v>4</v>
      </c>
      <c r="G569" s="7">
        <f t="shared" si="65"/>
        <v>2.4</v>
      </c>
      <c r="H569" s="7">
        <f t="shared" si="63"/>
        <v>1.6</v>
      </c>
      <c r="I569" s="8">
        <f t="shared" si="66"/>
        <v>8</v>
      </c>
      <c r="J569" s="8">
        <f t="shared" si="67"/>
        <v>1928</v>
      </c>
      <c r="K569" s="8">
        <f t="shared" si="68"/>
        <v>200</v>
      </c>
      <c r="M569" s="1">
        <v>547</v>
      </c>
    </row>
    <row r="570" spans="1:13">
      <c r="A570" s="5" t="s">
        <v>259</v>
      </c>
      <c r="B570" s="15" t="s">
        <v>266</v>
      </c>
      <c r="C570" s="5" t="s">
        <v>10</v>
      </c>
      <c r="D570" s="6">
        <v>0</v>
      </c>
      <c r="E570" s="7">
        <v>5</v>
      </c>
      <c r="F570" s="7">
        <f t="shared" si="64"/>
        <v>5</v>
      </c>
      <c r="G570" s="7">
        <f t="shared" si="65"/>
        <v>3</v>
      </c>
      <c r="H570" s="7">
        <f t="shared" si="63"/>
        <v>2</v>
      </c>
      <c r="I570" s="8">
        <f t="shared" si="66"/>
        <v>10</v>
      </c>
      <c r="J570" s="8">
        <f t="shared" si="67"/>
        <v>2410</v>
      </c>
      <c r="K570" s="8">
        <f t="shared" si="68"/>
        <v>250</v>
      </c>
      <c r="M570" s="1">
        <v>548</v>
      </c>
    </row>
    <row r="571" spans="1:13">
      <c r="A571" s="5" t="s">
        <v>259</v>
      </c>
      <c r="B571" s="15" t="s">
        <v>266</v>
      </c>
      <c r="C571" s="5" t="s">
        <v>49</v>
      </c>
      <c r="D571" s="6">
        <v>0</v>
      </c>
      <c r="E571" s="7">
        <v>1</v>
      </c>
      <c r="F571" s="7">
        <f t="shared" si="64"/>
        <v>1</v>
      </c>
      <c r="G571" s="7">
        <f t="shared" si="65"/>
        <v>0.6</v>
      </c>
      <c r="H571" s="7">
        <f t="shared" si="63"/>
        <v>0.4</v>
      </c>
      <c r="I571" s="8">
        <f t="shared" si="66"/>
        <v>2</v>
      </c>
      <c r="J571" s="8">
        <f t="shared" si="67"/>
        <v>482</v>
      </c>
      <c r="K571" s="8">
        <f t="shared" si="68"/>
        <v>50</v>
      </c>
      <c r="M571" s="1">
        <v>549</v>
      </c>
    </row>
    <row r="572" spans="1:13">
      <c r="A572" s="5" t="s">
        <v>259</v>
      </c>
      <c r="B572" s="15" t="s">
        <v>266</v>
      </c>
      <c r="C572" s="5" t="s">
        <v>3</v>
      </c>
      <c r="D572" s="6">
        <f>254+1</f>
        <v>255</v>
      </c>
      <c r="E572" s="7">
        <v>1439</v>
      </c>
      <c r="F572" s="7">
        <f t="shared" si="64"/>
        <v>1694</v>
      </c>
      <c r="G572" s="7">
        <f t="shared" si="65"/>
        <v>1016.4</v>
      </c>
      <c r="H572" s="7">
        <f t="shared" si="63"/>
        <v>677.6</v>
      </c>
      <c r="I572" s="8">
        <f t="shared" si="66"/>
        <v>3388</v>
      </c>
      <c r="J572" s="8">
        <f t="shared" si="67"/>
        <v>816508</v>
      </c>
      <c r="K572" s="8">
        <f t="shared" si="68"/>
        <v>84700</v>
      </c>
      <c r="M572" s="1">
        <v>550</v>
      </c>
    </row>
    <row r="573" spans="1:13">
      <c r="A573" s="5" t="s">
        <v>259</v>
      </c>
      <c r="B573" s="15" t="s">
        <v>267</v>
      </c>
      <c r="C573" s="5" t="s">
        <v>3</v>
      </c>
      <c r="D573" s="6">
        <v>0</v>
      </c>
      <c r="E573" s="7">
        <v>1400</v>
      </c>
      <c r="F573" s="7">
        <f t="shared" si="64"/>
        <v>1400</v>
      </c>
      <c r="G573" s="7">
        <f t="shared" si="65"/>
        <v>840</v>
      </c>
      <c r="H573" s="7">
        <f t="shared" si="63"/>
        <v>560</v>
      </c>
      <c r="I573" s="8">
        <f t="shared" si="66"/>
        <v>2800</v>
      </c>
      <c r="J573" s="8">
        <f t="shared" si="67"/>
        <v>674800</v>
      </c>
      <c r="K573" s="8">
        <f t="shared" si="68"/>
        <v>70000</v>
      </c>
      <c r="M573" s="1">
        <v>551</v>
      </c>
    </row>
    <row r="574" spans="1:13">
      <c r="A574" s="5" t="s">
        <v>259</v>
      </c>
      <c r="B574" s="15" t="s">
        <v>268</v>
      </c>
      <c r="C574" s="5" t="s">
        <v>3</v>
      </c>
      <c r="D574" s="6">
        <v>52</v>
      </c>
      <c r="E574" s="7">
        <v>3387</v>
      </c>
      <c r="F574" s="7">
        <f t="shared" si="64"/>
        <v>3439</v>
      </c>
      <c r="G574" s="7">
        <f t="shared" si="65"/>
        <v>2063.4</v>
      </c>
      <c r="H574" s="7">
        <f t="shared" si="63"/>
        <v>1375.6000000000001</v>
      </c>
      <c r="I574" s="8">
        <f t="shared" si="66"/>
        <v>6878</v>
      </c>
      <c r="J574" s="8">
        <f t="shared" si="67"/>
        <v>1657598</v>
      </c>
      <c r="K574" s="8">
        <f t="shared" si="68"/>
        <v>171950</v>
      </c>
      <c r="M574" s="1">
        <v>552</v>
      </c>
    </row>
    <row r="575" spans="1:13">
      <c r="A575" s="5" t="s">
        <v>259</v>
      </c>
      <c r="B575" s="15" t="s">
        <v>268</v>
      </c>
      <c r="C575" s="5" t="s">
        <v>36</v>
      </c>
      <c r="D575" s="6">
        <v>0</v>
      </c>
      <c r="E575" s="7">
        <v>61</v>
      </c>
      <c r="F575" s="7">
        <f t="shared" si="64"/>
        <v>61</v>
      </c>
      <c r="G575" s="7">
        <f t="shared" si="65"/>
        <v>36.6</v>
      </c>
      <c r="H575" s="7">
        <f t="shared" si="63"/>
        <v>24.400000000000002</v>
      </c>
      <c r="I575" s="8">
        <f t="shared" si="66"/>
        <v>122</v>
      </c>
      <c r="J575" s="8">
        <f t="shared" si="67"/>
        <v>29402</v>
      </c>
      <c r="K575" s="8">
        <f t="shared" si="68"/>
        <v>3050</v>
      </c>
      <c r="M575" s="1">
        <v>553</v>
      </c>
    </row>
    <row r="576" spans="1:13">
      <c r="A576" s="5" t="s">
        <v>259</v>
      </c>
      <c r="B576" s="15" t="s">
        <v>269</v>
      </c>
      <c r="C576" s="5" t="s">
        <v>3</v>
      </c>
      <c r="D576" s="6">
        <v>0</v>
      </c>
      <c r="E576" s="7">
        <v>2399</v>
      </c>
      <c r="F576" s="7">
        <f t="shared" si="64"/>
        <v>2399</v>
      </c>
      <c r="G576" s="7">
        <f t="shared" si="65"/>
        <v>1439.3999999999999</v>
      </c>
      <c r="H576" s="7">
        <f t="shared" si="63"/>
        <v>959.6</v>
      </c>
      <c r="I576" s="8">
        <f t="shared" si="66"/>
        <v>4798</v>
      </c>
      <c r="J576" s="8">
        <f t="shared" si="67"/>
        <v>1156318</v>
      </c>
      <c r="K576" s="8">
        <f t="shared" si="68"/>
        <v>119950</v>
      </c>
      <c r="M576" s="1">
        <v>554</v>
      </c>
    </row>
    <row r="577" spans="1:13">
      <c r="A577" s="5" t="s">
        <v>259</v>
      </c>
      <c r="B577" s="15" t="s">
        <v>270</v>
      </c>
      <c r="C577" s="5" t="s">
        <v>19</v>
      </c>
      <c r="D577" s="6">
        <v>0</v>
      </c>
      <c r="E577" s="7">
        <v>163</v>
      </c>
      <c r="F577" s="7">
        <f t="shared" si="64"/>
        <v>163</v>
      </c>
      <c r="G577" s="7">
        <f t="shared" si="65"/>
        <v>97.8</v>
      </c>
      <c r="H577" s="7">
        <f t="shared" si="63"/>
        <v>65.2</v>
      </c>
      <c r="I577" s="8">
        <f t="shared" si="66"/>
        <v>326</v>
      </c>
      <c r="J577" s="8">
        <f t="shared" si="67"/>
        <v>78566</v>
      </c>
      <c r="K577" s="8">
        <f t="shared" si="68"/>
        <v>8150</v>
      </c>
      <c r="M577" s="1">
        <v>555</v>
      </c>
    </row>
    <row r="578" spans="1:13">
      <c r="A578" s="5" t="s">
        <v>259</v>
      </c>
      <c r="B578" s="15" t="s">
        <v>270</v>
      </c>
      <c r="C578" s="5" t="s">
        <v>3</v>
      </c>
      <c r="D578" s="6">
        <v>65</v>
      </c>
      <c r="E578" s="7">
        <v>3773</v>
      </c>
      <c r="F578" s="7">
        <f t="shared" si="64"/>
        <v>3838</v>
      </c>
      <c r="G578" s="7">
        <f t="shared" si="65"/>
        <v>2302.7999999999997</v>
      </c>
      <c r="H578" s="7">
        <f t="shared" si="63"/>
        <v>1535.2</v>
      </c>
      <c r="I578" s="8">
        <f t="shared" si="66"/>
        <v>7676</v>
      </c>
      <c r="J578" s="8">
        <f t="shared" si="67"/>
        <v>1849916</v>
      </c>
      <c r="K578" s="8">
        <f t="shared" si="68"/>
        <v>191900</v>
      </c>
      <c r="M578" s="1">
        <v>556</v>
      </c>
    </row>
    <row r="579" spans="1:13">
      <c r="A579" s="5" t="s">
        <v>259</v>
      </c>
      <c r="B579" s="15" t="s">
        <v>271</v>
      </c>
      <c r="C579" s="5" t="s">
        <v>49</v>
      </c>
      <c r="D579" s="6">
        <v>0</v>
      </c>
      <c r="E579" s="7">
        <v>90</v>
      </c>
      <c r="F579" s="7">
        <f t="shared" si="64"/>
        <v>90</v>
      </c>
      <c r="G579" s="7">
        <f t="shared" si="65"/>
        <v>54</v>
      </c>
      <c r="H579" s="7">
        <f t="shared" si="63"/>
        <v>36</v>
      </c>
      <c r="I579" s="8">
        <f t="shared" si="66"/>
        <v>180</v>
      </c>
      <c r="J579" s="8">
        <f t="shared" si="67"/>
        <v>43380</v>
      </c>
      <c r="K579" s="8">
        <f t="shared" si="68"/>
        <v>4500</v>
      </c>
      <c r="M579" s="1">
        <v>557</v>
      </c>
    </row>
    <row r="580" spans="1:13">
      <c r="A580" s="5" t="s">
        <v>259</v>
      </c>
      <c r="B580" s="15" t="s">
        <v>271</v>
      </c>
      <c r="C580" s="5" t="s">
        <v>3</v>
      </c>
      <c r="D580" s="6">
        <v>7</v>
      </c>
      <c r="E580" s="7">
        <v>1705</v>
      </c>
      <c r="F580" s="7">
        <f t="shared" si="64"/>
        <v>1712</v>
      </c>
      <c r="G580" s="7">
        <f t="shared" si="65"/>
        <v>1027.2</v>
      </c>
      <c r="H580" s="7">
        <f t="shared" si="63"/>
        <v>684.80000000000007</v>
      </c>
      <c r="I580" s="8">
        <f t="shared" si="66"/>
        <v>3424</v>
      </c>
      <c r="J580" s="8">
        <f t="shared" si="67"/>
        <v>825184</v>
      </c>
      <c r="K580" s="8">
        <f t="shared" si="68"/>
        <v>85600</v>
      </c>
      <c r="M580" s="1">
        <v>558</v>
      </c>
    </row>
    <row r="581" spans="1:13">
      <c r="A581" s="5" t="s">
        <v>259</v>
      </c>
      <c r="B581" s="15" t="s">
        <v>272</v>
      </c>
      <c r="C581" s="5" t="s">
        <v>10</v>
      </c>
      <c r="D581" s="6">
        <v>0</v>
      </c>
      <c r="E581" s="7">
        <v>62</v>
      </c>
      <c r="F581" s="7">
        <f t="shared" si="64"/>
        <v>62</v>
      </c>
      <c r="G581" s="7">
        <f t="shared" si="65"/>
        <v>37.199999999999996</v>
      </c>
      <c r="H581" s="7">
        <f t="shared" si="63"/>
        <v>24.8</v>
      </c>
      <c r="I581" s="8">
        <f t="shared" si="66"/>
        <v>124</v>
      </c>
      <c r="J581" s="8">
        <f t="shared" si="67"/>
        <v>29884</v>
      </c>
      <c r="K581" s="8">
        <f t="shared" si="68"/>
        <v>3100</v>
      </c>
      <c r="M581" s="1">
        <v>559</v>
      </c>
    </row>
    <row r="582" spans="1:13">
      <c r="A582" s="5" t="s">
        <v>259</v>
      </c>
      <c r="B582" s="15" t="s">
        <v>272</v>
      </c>
      <c r="C582" s="5" t="s">
        <v>3</v>
      </c>
      <c r="D582" s="6">
        <v>18</v>
      </c>
      <c r="E582" s="7">
        <v>1120</v>
      </c>
      <c r="F582" s="7">
        <f t="shared" si="64"/>
        <v>1138</v>
      </c>
      <c r="G582" s="7">
        <f t="shared" si="65"/>
        <v>682.8</v>
      </c>
      <c r="H582" s="7">
        <f t="shared" si="63"/>
        <v>455.20000000000005</v>
      </c>
      <c r="I582" s="8">
        <f t="shared" si="66"/>
        <v>2276</v>
      </c>
      <c r="J582" s="8">
        <f t="shared" si="67"/>
        <v>548516</v>
      </c>
      <c r="K582" s="8">
        <f t="shared" si="68"/>
        <v>56900</v>
      </c>
      <c r="M582" s="1">
        <v>560</v>
      </c>
    </row>
    <row r="583" spans="1:13">
      <c r="A583" s="5" t="s">
        <v>259</v>
      </c>
      <c r="B583" s="15" t="s">
        <v>273</v>
      </c>
      <c r="C583" s="5" t="s">
        <v>49</v>
      </c>
      <c r="D583" s="6">
        <v>0</v>
      </c>
      <c r="E583" s="7">
        <v>1</v>
      </c>
      <c r="F583" s="7">
        <f t="shared" si="64"/>
        <v>1</v>
      </c>
      <c r="G583" s="7">
        <f t="shared" si="65"/>
        <v>0.6</v>
      </c>
      <c r="H583" s="7">
        <f t="shared" si="63"/>
        <v>0.4</v>
      </c>
      <c r="I583" s="8">
        <f t="shared" si="66"/>
        <v>2</v>
      </c>
      <c r="J583" s="8">
        <f t="shared" si="67"/>
        <v>482</v>
      </c>
      <c r="K583" s="8">
        <f t="shared" si="68"/>
        <v>50</v>
      </c>
      <c r="M583" s="1">
        <v>561</v>
      </c>
    </row>
    <row r="584" spans="1:13">
      <c r="A584" s="5" t="s">
        <v>259</v>
      </c>
      <c r="B584" s="15" t="s">
        <v>273</v>
      </c>
      <c r="C584" s="5" t="s">
        <v>3</v>
      </c>
      <c r="D584" s="6">
        <v>6</v>
      </c>
      <c r="E584" s="7">
        <v>1194</v>
      </c>
      <c r="F584" s="7">
        <f t="shared" si="64"/>
        <v>1200</v>
      </c>
      <c r="G584" s="7">
        <f t="shared" si="65"/>
        <v>720</v>
      </c>
      <c r="H584" s="7">
        <f t="shared" si="63"/>
        <v>480</v>
      </c>
      <c r="I584" s="8">
        <f t="shared" si="66"/>
        <v>2400</v>
      </c>
      <c r="J584" s="8">
        <f t="shared" si="67"/>
        <v>578400</v>
      </c>
      <c r="K584" s="8">
        <f t="shared" si="68"/>
        <v>60000</v>
      </c>
      <c r="M584" s="1">
        <v>562</v>
      </c>
    </row>
    <row r="585" spans="1:13">
      <c r="A585" s="5" t="s">
        <v>259</v>
      </c>
      <c r="B585" s="15" t="s">
        <v>274</v>
      </c>
      <c r="C585" s="5" t="s">
        <v>3</v>
      </c>
      <c r="D585" s="6">
        <v>0</v>
      </c>
      <c r="E585" s="7">
        <v>999</v>
      </c>
      <c r="F585" s="7">
        <f t="shared" si="64"/>
        <v>999</v>
      </c>
      <c r="G585" s="7">
        <f t="shared" si="65"/>
        <v>599.4</v>
      </c>
      <c r="H585" s="7">
        <f t="shared" si="63"/>
        <v>399.6</v>
      </c>
      <c r="I585" s="8">
        <f t="shared" si="66"/>
        <v>1998</v>
      </c>
      <c r="J585" s="8">
        <f t="shared" si="67"/>
        <v>481518</v>
      </c>
      <c r="K585" s="8">
        <f t="shared" si="68"/>
        <v>49950</v>
      </c>
      <c r="M585" s="1">
        <v>563</v>
      </c>
    </row>
    <row r="586" spans="1:13">
      <c r="A586" s="5" t="s">
        <v>259</v>
      </c>
      <c r="B586" s="15" t="s">
        <v>275</v>
      </c>
      <c r="C586" s="5" t="s">
        <v>5</v>
      </c>
      <c r="D586" s="6">
        <v>0</v>
      </c>
      <c r="E586" s="7">
        <v>27</v>
      </c>
      <c r="F586" s="7">
        <f t="shared" si="64"/>
        <v>27</v>
      </c>
      <c r="G586" s="7">
        <f t="shared" si="65"/>
        <v>16.2</v>
      </c>
      <c r="H586" s="7">
        <f t="shared" si="63"/>
        <v>10.8</v>
      </c>
      <c r="I586" s="8">
        <f t="shared" si="66"/>
        <v>54</v>
      </c>
      <c r="J586" s="8">
        <f t="shared" si="67"/>
        <v>13014</v>
      </c>
      <c r="K586" s="8">
        <f t="shared" si="68"/>
        <v>1350</v>
      </c>
      <c r="M586" s="1">
        <v>564</v>
      </c>
    </row>
    <row r="587" spans="1:13">
      <c r="A587" s="5" t="s">
        <v>259</v>
      </c>
      <c r="B587" s="15" t="s">
        <v>275</v>
      </c>
      <c r="C587" s="5" t="s">
        <v>3</v>
      </c>
      <c r="D587" s="6">
        <v>0</v>
      </c>
      <c r="E587" s="7">
        <v>2573</v>
      </c>
      <c r="F587" s="7">
        <f t="shared" si="64"/>
        <v>2573</v>
      </c>
      <c r="G587" s="7">
        <f t="shared" si="65"/>
        <v>1543.8</v>
      </c>
      <c r="H587" s="7">
        <f t="shared" si="63"/>
        <v>1029.2</v>
      </c>
      <c r="I587" s="8">
        <f t="shared" si="66"/>
        <v>5146</v>
      </c>
      <c r="J587" s="8">
        <f t="shared" si="67"/>
        <v>1240186</v>
      </c>
      <c r="K587" s="8">
        <f t="shared" si="68"/>
        <v>128650</v>
      </c>
      <c r="M587" s="1">
        <v>565</v>
      </c>
    </row>
    <row r="588" spans="1:13">
      <c r="A588" s="5" t="s">
        <v>259</v>
      </c>
      <c r="B588" s="15" t="s">
        <v>276</v>
      </c>
      <c r="C588" s="5" t="s">
        <v>10</v>
      </c>
      <c r="D588" s="6">
        <v>0</v>
      </c>
      <c r="E588" s="7">
        <v>69</v>
      </c>
      <c r="F588" s="7">
        <f t="shared" si="64"/>
        <v>69</v>
      </c>
      <c r="G588" s="7">
        <f t="shared" si="65"/>
        <v>41.4</v>
      </c>
      <c r="H588" s="7">
        <f t="shared" si="63"/>
        <v>27.6</v>
      </c>
      <c r="I588" s="8">
        <f t="shared" si="66"/>
        <v>138</v>
      </c>
      <c r="J588" s="8">
        <f t="shared" si="67"/>
        <v>33258</v>
      </c>
      <c r="K588" s="8">
        <f t="shared" si="68"/>
        <v>3450</v>
      </c>
      <c r="M588" s="1">
        <v>566</v>
      </c>
    </row>
    <row r="589" spans="1:13">
      <c r="A589" s="5" t="s">
        <v>259</v>
      </c>
      <c r="B589" s="15" t="s">
        <v>276</v>
      </c>
      <c r="C589" s="5" t="s">
        <v>3</v>
      </c>
      <c r="D589" s="6">
        <v>0</v>
      </c>
      <c r="E589" s="7">
        <v>1658</v>
      </c>
      <c r="F589" s="7">
        <f t="shared" si="64"/>
        <v>1658</v>
      </c>
      <c r="G589" s="7">
        <f t="shared" si="65"/>
        <v>994.8</v>
      </c>
      <c r="H589" s="7">
        <f t="shared" si="63"/>
        <v>663.2</v>
      </c>
      <c r="I589" s="8">
        <f t="shared" si="66"/>
        <v>3316</v>
      </c>
      <c r="J589" s="8">
        <f t="shared" si="67"/>
        <v>799156</v>
      </c>
      <c r="K589" s="8">
        <f t="shared" si="68"/>
        <v>82900</v>
      </c>
      <c r="M589" s="1">
        <v>567</v>
      </c>
    </row>
    <row r="590" spans="1:13">
      <c r="A590" s="5" t="s">
        <v>259</v>
      </c>
      <c r="B590" s="15" t="s">
        <v>276</v>
      </c>
      <c r="C590" s="5" t="s">
        <v>19</v>
      </c>
      <c r="D590" s="6">
        <v>0</v>
      </c>
      <c r="E590" s="7">
        <v>1</v>
      </c>
      <c r="F590" s="7">
        <f t="shared" si="64"/>
        <v>1</v>
      </c>
      <c r="G590" s="7">
        <f t="shared" si="65"/>
        <v>0.6</v>
      </c>
      <c r="H590" s="7">
        <f t="shared" si="63"/>
        <v>0.4</v>
      </c>
      <c r="I590" s="8">
        <f t="shared" si="66"/>
        <v>2</v>
      </c>
      <c r="J590" s="8">
        <f t="shared" si="67"/>
        <v>482</v>
      </c>
      <c r="K590" s="8">
        <f t="shared" si="68"/>
        <v>50</v>
      </c>
      <c r="M590" s="1">
        <v>568</v>
      </c>
    </row>
    <row r="591" spans="1:13">
      <c r="A591" s="5" t="s">
        <v>259</v>
      </c>
      <c r="B591" s="15" t="s">
        <v>276</v>
      </c>
      <c r="C591" s="5" t="s">
        <v>3</v>
      </c>
      <c r="D591" s="6">
        <v>0</v>
      </c>
      <c r="E591" s="7">
        <v>70</v>
      </c>
      <c r="F591" s="7">
        <f t="shared" si="64"/>
        <v>70</v>
      </c>
      <c r="G591" s="7">
        <f t="shared" si="65"/>
        <v>42</v>
      </c>
      <c r="H591" s="7">
        <f t="shared" si="63"/>
        <v>28</v>
      </c>
      <c r="I591" s="8">
        <f t="shared" si="66"/>
        <v>140</v>
      </c>
      <c r="J591" s="8">
        <f t="shared" si="67"/>
        <v>33740</v>
      </c>
      <c r="K591" s="8">
        <f t="shared" si="68"/>
        <v>3500</v>
      </c>
      <c r="M591" s="1">
        <v>569</v>
      </c>
    </row>
    <row r="592" spans="1:13">
      <c r="A592" s="5" t="s">
        <v>259</v>
      </c>
      <c r="B592" s="15" t="s">
        <v>276</v>
      </c>
      <c r="C592" s="5" t="s">
        <v>36</v>
      </c>
      <c r="D592" s="6">
        <v>0</v>
      </c>
      <c r="E592" s="7">
        <v>2</v>
      </c>
      <c r="F592" s="7">
        <f t="shared" si="64"/>
        <v>2</v>
      </c>
      <c r="G592" s="7">
        <f t="shared" si="65"/>
        <v>1.2</v>
      </c>
      <c r="H592" s="7">
        <f t="shared" si="63"/>
        <v>0.8</v>
      </c>
      <c r="I592" s="8">
        <f t="shared" si="66"/>
        <v>4</v>
      </c>
      <c r="J592" s="8">
        <f t="shared" si="67"/>
        <v>964</v>
      </c>
      <c r="K592" s="8">
        <f t="shared" si="68"/>
        <v>100</v>
      </c>
      <c r="M592" s="1">
        <v>570</v>
      </c>
    </row>
    <row r="593" spans="1:13">
      <c r="A593" s="5" t="s">
        <v>259</v>
      </c>
      <c r="B593" s="15" t="s">
        <v>277</v>
      </c>
      <c r="C593" s="5" t="s">
        <v>3</v>
      </c>
      <c r="D593" s="6">
        <f>164+2</f>
        <v>166</v>
      </c>
      <c r="E593" s="7">
        <v>3334</v>
      </c>
      <c r="F593" s="7">
        <f t="shared" si="64"/>
        <v>3500</v>
      </c>
      <c r="G593" s="7">
        <f t="shared" si="65"/>
        <v>2100</v>
      </c>
      <c r="H593" s="7">
        <f t="shared" si="63"/>
        <v>1400</v>
      </c>
      <c r="I593" s="8">
        <f t="shared" si="66"/>
        <v>7000</v>
      </c>
      <c r="J593" s="8">
        <f t="shared" si="67"/>
        <v>1687000</v>
      </c>
      <c r="K593" s="8">
        <f t="shared" si="68"/>
        <v>175000</v>
      </c>
      <c r="M593" s="1">
        <v>571</v>
      </c>
    </row>
    <row r="594" spans="1:13">
      <c r="A594" s="5" t="s">
        <v>259</v>
      </c>
      <c r="B594" s="15" t="s">
        <v>278</v>
      </c>
      <c r="C594" s="5" t="s">
        <v>8</v>
      </c>
      <c r="D594" s="6">
        <v>0</v>
      </c>
      <c r="E594" s="7">
        <v>2</v>
      </c>
      <c r="F594" s="7">
        <f t="shared" si="64"/>
        <v>2</v>
      </c>
      <c r="G594" s="7">
        <f t="shared" si="65"/>
        <v>1.2</v>
      </c>
      <c r="H594" s="7">
        <f t="shared" si="63"/>
        <v>0.8</v>
      </c>
      <c r="I594" s="8">
        <f t="shared" si="66"/>
        <v>4</v>
      </c>
      <c r="J594" s="8">
        <f t="shared" si="67"/>
        <v>964</v>
      </c>
      <c r="K594" s="8">
        <f t="shared" si="68"/>
        <v>100</v>
      </c>
      <c r="M594" s="1">
        <v>572</v>
      </c>
    </row>
    <row r="595" spans="1:13">
      <c r="A595" s="5" t="s">
        <v>259</v>
      </c>
      <c r="B595" s="15" t="s">
        <v>278</v>
      </c>
      <c r="C595" s="5" t="s">
        <v>19</v>
      </c>
      <c r="D595" s="6">
        <v>0</v>
      </c>
      <c r="E595" s="7">
        <v>2</v>
      </c>
      <c r="F595" s="7">
        <f t="shared" si="64"/>
        <v>2</v>
      </c>
      <c r="G595" s="7">
        <f t="shared" si="65"/>
        <v>1.2</v>
      </c>
      <c r="H595" s="7">
        <f t="shared" si="63"/>
        <v>0.8</v>
      </c>
      <c r="I595" s="8">
        <f t="shared" si="66"/>
        <v>4</v>
      </c>
      <c r="J595" s="8">
        <f t="shared" si="67"/>
        <v>964</v>
      </c>
      <c r="K595" s="8">
        <f t="shared" si="68"/>
        <v>100</v>
      </c>
      <c r="M595" s="1">
        <v>573</v>
      </c>
    </row>
    <row r="596" spans="1:13">
      <c r="A596" s="5" t="s">
        <v>259</v>
      </c>
      <c r="B596" s="15" t="s">
        <v>278</v>
      </c>
      <c r="C596" s="5" t="s">
        <v>3</v>
      </c>
      <c r="D596" s="6">
        <v>1</v>
      </c>
      <c r="E596" s="7">
        <v>1869</v>
      </c>
      <c r="F596" s="7">
        <f t="shared" si="64"/>
        <v>1870</v>
      </c>
      <c r="G596" s="7">
        <f t="shared" si="65"/>
        <v>1122</v>
      </c>
      <c r="H596" s="7">
        <f t="shared" si="63"/>
        <v>748</v>
      </c>
      <c r="I596" s="8">
        <f t="shared" si="66"/>
        <v>3740</v>
      </c>
      <c r="J596" s="8">
        <f t="shared" si="67"/>
        <v>901340</v>
      </c>
      <c r="K596" s="8">
        <f t="shared" si="68"/>
        <v>93500</v>
      </c>
      <c r="M596" s="1">
        <v>574</v>
      </c>
    </row>
    <row r="597" spans="1:13">
      <c r="A597" s="5" t="s">
        <v>259</v>
      </c>
      <c r="B597" s="15" t="s">
        <v>278</v>
      </c>
      <c r="C597" s="5" t="s">
        <v>36</v>
      </c>
      <c r="D597" s="6">
        <v>0</v>
      </c>
      <c r="E597" s="7">
        <v>127</v>
      </c>
      <c r="F597" s="7">
        <f t="shared" si="64"/>
        <v>127</v>
      </c>
      <c r="G597" s="7">
        <f t="shared" si="65"/>
        <v>76.2</v>
      </c>
      <c r="H597" s="7">
        <f t="shared" si="63"/>
        <v>50.800000000000004</v>
      </c>
      <c r="I597" s="8">
        <f t="shared" si="66"/>
        <v>254</v>
      </c>
      <c r="J597" s="8">
        <f t="shared" si="67"/>
        <v>61214</v>
      </c>
      <c r="K597" s="8">
        <f t="shared" si="68"/>
        <v>6350</v>
      </c>
      <c r="M597" s="1">
        <v>575</v>
      </c>
    </row>
    <row r="598" spans="1:13">
      <c r="A598" s="5" t="s">
        <v>259</v>
      </c>
      <c r="B598" s="15" t="s">
        <v>259</v>
      </c>
      <c r="C598" s="5" t="s">
        <v>8</v>
      </c>
      <c r="D598" s="6">
        <v>0</v>
      </c>
      <c r="E598" s="7">
        <v>48</v>
      </c>
      <c r="F598" s="7">
        <f t="shared" si="64"/>
        <v>48</v>
      </c>
      <c r="G598" s="7">
        <f t="shared" si="65"/>
        <v>28.799999999999997</v>
      </c>
      <c r="H598" s="7">
        <f t="shared" si="63"/>
        <v>19.200000000000003</v>
      </c>
      <c r="I598" s="8">
        <f t="shared" si="66"/>
        <v>96</v>
      </c>
      <c r="J598" s="8">
        <f t="shared" si="67"/>
        <v>23136</v>
      </c>
      <c r="K598" s="8">
        <f t="shared" si="68"/>
        <v>2400</v>
      </c>
      <c r="M598" s="1">
        <v>576</v>
      </c>
    </row>
    <row r="599" spans="1:13">
      <c r="A599" s="5" t="s">
        <v>259</v>
      </c>
      <c r="B599" s="15" t="s">
        <v>259</v>
      </c>
      <c r="C599" s="5" t="s">
        <v>3</v>
      </c>
      <c r="D599" s="6">
        <v>68</v>
      </c>
      <c r="E599" s="7">
        <v>2848</v>
      </c>
      <c r="F599" s="7">
        <f t="shared" si="64"/>
        <v>2916</v>
      </c>
      <c r="G599" s="7">
        <f t="shared" si="65"/>
        <v>1749.6</v>
      </c>
      <c r="H599" s="7">
        <f t="shared" si="63"/>
        <v>1166.4000000000001</v>
      </c>
      <c r="I599" s="8">
        <f t="shared" si="66"/>
        <v>5832</v>
      </c>
      <c r="J599" s="8">
        <f t="shared" si="67"/>
        <v>1405512</v>
      </c>
      <c r="K599" s="8">
        <f t="shared" si="68"/>
        <v>145800</v>
      </c>
      <c r="M599" s="1">
        <v>577</v>
      </c>
    </row>
    <row r="600" spans="1:13">
      <c r="A600" s="5" t="s">
        <v>259</v>
      </c>
      <c r="B600" s="15" t="s">
        <v>259</v>
      </c>
      <c r="C600" s="5" t="s">
        <v>36</v>
      </c>
      <c r="D600" s="6">
        <v>0</v>
      </c>
      <c r="E600" s="7">
        <v>36</v>
      </c>
      <c r="F600" s="7">
        <f t="shared" ref="F600:F665" si="70">D600+E600</f>
        <v>36</v>
      </c>
      <c r="G600" s="7">
        <f t="shared" ref="G600:G665" si="71">F600*0.6</f>
        <v>21.599999999999998</v>
      </c>
      <c r="H600" s="7">
        <f t="shared" ref="H600:H664" si="72">F600*0.4</f>
        <v>14.4</v>
      </c>
      <c r="I600" s="8">
        <f t="shared" ref="I600:I665" si="73">F600*2</f>
        <v>72</v>
      </c>
      <c r="J600" s="8">
        <f t="shared" ref="J600:J665" si="74">241*I600</f>
        <v>17352</v>
      </c>
      <c r="K600" s="8">
        <f t="shared" ref="K600:K665" si="75">F600*50</f>
        <v>1800</v>
      </c>
      <c r="M600" s="1">
        <v>578</v>
      </c>
    </row>
    <row r="601" spans="1:13">
      <c r="A601" s="5" t="s">
        <v>259</v>
      </c>
      <c r="B601" s="15" t="s">
        <v>279</v>
      </c>
      <c r="C601" s="5" t="s">
        <v>8</v>
      </c>
      <c r="D601" s="6">
        <v>0</v>
      </c>
      <c r="E601" s="7">
        <v>9</v>
      </c>
      <c r="F601" s="7">
        <f t="shared" si="70"/>
        <v>9</v>
      </c>
      <c r="G601" s="7">
        <f t="shared" si="71"/>
        <v>5.3999999999999995</v>
      </c>
      <c r="H601" s="7">
        <f t="shared" si="72"/>
        <v>3.6</v>
      </c>
      <c r="I601" s="8">
        <f t="shared" si="73"/>
        <v>18</v>
      </c>
      <c r="J601" s="8">
        <f t="shared" si="74"/>
        <v>4338</v>
      </c>
      <c r="K601" s="8">
        <f t="shared" si="75"/>
        <v>450</v>
      </c>
      <c r="M601" s="1">
        <v>579</v>
      </c>
    </row>
    <row r="602" spans="1:13">
      <c r="A602" s="5" t="s">
        <v>259</v>
      </c>
      <c r="B602" s="15" t="s">
        <v>279</v>
      </c>
      <c r="C602" s="5" t="s">
        <v>19</v>
      </c>
      <c r="D602" s="6">
        <v>0</v>
      </c>
      <c r="E602" s="7">
        <v>9</v>
      </c>
      <c r="F602" s="7">
        <f t="shared" si="70"/>
        <v>9</v>
      </c>
      <c r="G602" s="7">
        <f t="shared" si="71"/>
        <v>5.3999999999999995</v>
      </c>
      <c r="H602" s="7">
        <f t="shared" si="72"/>
        <v>3.6</v>
      </c>
      <c r="I602" s="8">
        <f t="shared" si="73"/>
        <v>18</v>
      </c>
      <c r="J602" s="8">
        <f t="shared" si="74"/>
        <v>4338</v>
      </c>
      <c r="K602" s="8">
        <f t="shared" si="75"/>
        <v>450</v>
      </c>
      <c r="M602" s="1">
        <v>580</v>
      </c>
    </row>
    <row r="603" spans="1:13">
      <c r="A603" s="5" t="s">
        <v>259</v>
      </c>
      <c r="B603" s="15" t="s">
        <v>279</v>
      </c>
      <c r="C603" s="5" t="s">
        <v>3</v>
      </c>
      <c r="D603" s="6">
        <v>114</v>
      </c>
      <c r="E603" s="7">
        <v>3474</v>
      </c>
      <c r="F603" s="7">
        <f t="shared" si="70"/>
        <v>3588</v>
      </c>
      <c r="G603" s="7">
        <f t="shared" si="71"/>
        <v>2152.7999999999997</v>
      </c>
      <c r="H603" s="7">
        <f t="shared" si="72"/>
        <v>1435.2</v>
      </c>
      <c r="I603" s="8">
        <f t="shared" si="73"/>
        <v>7176</v>
      </c>
      <c r="J603" s="8">
        <f t="shared" si="74"/>
        <v>1729416</v>
      </c>
      <c r="K603" s="8">
        <f t="shared" si="75"/>
        <v>179400</v>
      </c>
      <c r="M603" s="1">
        <v>581</v>
      </c>
    </row>
    <row r="604" spans="1:13">
      <c r="A604" s="5" t="s">
        <v>259</v>
      </c>
      <c r="B604" s="15" t="s">
        <v>279</v>
      </c>
      <c r="C604" s="5" t="s">
        <v>36</v>
      </c>
      <c r="D604" s="6">
        <v>0</v>
      </c>
      <c r="E604" s="7">
        <v>24</v>
      </c>
      <c r="F604" s="7">
        <f t="shared" si="70"/>
        <v>24</v>
      </c>
      <c r="G604" s="7">
        <f t="shared" si="71"/>
        <v>14.399999999999999</v>
      </c>
      <c r="H604" s="7">
        <f t="shared" si="72"/>
        <v>9.6000000000000014</v>
      </c>
      <c r="I604" s="8">
        <f t="shared" si="73"/>
        <v>48</v>
      </c>
      <c r="J604" s="8">
        <f t="shared" si="74"/>
        <v>11568</v>
      </c>
      <c r="K604" s="8">
        <f t="shared" si="75"/>
        <v>1200</v>
      </c>
      <c r="M604" s="1">
        <v>582</v>
      </c>
    </row>
    <row r="605" spans="1:13">
      <c r="A605" s="5" t="s">
        <v>259</v>
      </c>
      <c r="B605" s="15" t="s">
        <v>280</v>
      </c>
      <c r="C605" s="5" t="s">
        <v>5</v>
      </c>
      <c r="D605" s="6">
        <v>0</v>
      </c>
      <c r="E605" s="7">
        <v>5</v>
      </c>
      <c r="F605" s="7">
        <f t="shared" si="70"/>
        <v>5</v>
      </c>
      <c r="G605" s="7">
        <f t="shared" si="71"/>
        <v>3</v>
      </c>
      <c r="H605" s="7">
        <f t="shared" si="72"/>
        <v>2</v>
      </c>
      <c r="I605" s="8">
        <f t="shared" si="73"/>
        <v>10</v>
      </c>
      <c r="J605" s="8">
        <f t="shared" si="74"/>
        <v>2410</v>
      </c>
      <c r="K605" s="8">
        <f t="shared" si="75"/>
        <v>250</v>
      </c>
      <c r="M605" s="1">
        <v>583</v>
      </c>
    </row>
    <row r="606" spans="1:13">
      <c r="A606" s="5" t="s">
        <v>259</v>
      </c>
      <c r="B606" s="15" t="s">
        <v>280</v>
      </c>
      <c r="C606" s="5" t="s">
        <v>19</v>
      </c>
      <c r="D606" s="6">
        <v>0</v>
      </c>
      <c r="E606" s="7">
        <v>32</v>
      </c>
      <c r="F606" s="7">
        <f t="shared" si="70"/>
        <v>32</v>
      </c>
      <c r="G606" s="7">
        <f t="shared" si="71"/>
        <v>19.2</v>
      </c>
      <c r="H606" s="7">
        <f t="shared" si="72"/>
        <v>12.8</v>
      </c>
      <c r="I606" s="8">
        <f t="shared" si="73"/>
        <v>64</v>
      </c>
      <c r="J606" s="8">
        <f t="shared" si="74"/>
        <v>15424</v>
      </c>
      <c r="K606" s="8">
        <f t="shared" si="75"/>
        <v>1600</v>
      </c>
      <c r="M606" s="1">
        <v>584</v>
      </c>
    </row>
    <row r="607" spans="1:13">
      <c r="A607" s="5" t="s">
        <v>259</v>
      </c>
      <c r="B607" s="15" t="s">
        <v>280</v>
      </c>
      <c r="C607" s="5" t="s">
        <v>3</v>
      </c>
      <c r="D607" s="6">
        <v>12</v>
      </c>
      <c r="E607" s="7">
        <v>3141</v>
      </c>
      <c r="F607" s="7">
        <f t="shared" si="70"/>
        <v>3153</v>
      </c>
      <c r="G607" s="7">
        <f t="shared" si="71"/>
        <v>1891.8</v>
      </c>
      <c r="H607" s="7">
        <f t="shared" si="72"/>
        <v>1261.2</v>
      </c>
      <c r="I607" s="8">
        <f t="shared" si="73"/>
        <v>6306</v>
      </c>
      <c r="J607" s="8">
        <f t="shared" si="74"/>
        <v>1519746</v>
      </c>
      <c r="K607" s="8">
        <f t="shared" si="75"/>
        <v>157650</v>
      </c>
      <c r="M607" s="1">
        <v>585</v>
      </c>
    </row>
    <row r="608" spans="1:13">
      <c r="A608" s="5" t="s">
        <v>259</v>
      </c>
      <c r="B608" s="15" t="s">
        <v>280</v>
      </c>
      <c r="C608" s="5" t="s">
        <v>36</v>
      </c>
      <c r="D608" s="6">
        <v>0</v>
      </c>
      <c r="E608" s="7">
        <v>10</v>
      </c>
      <c r="F608" s="7">
        <f t="shared" si="70"/>
        <v>10</v>
      </c>
      <c r="G608" s="7">
        <f t="shared" si="71"/>
        <v>6</v>
      </c>
      <c r="H608" s="7">
        <f t="shared" si="72"/>
        <v>4</v>
      </c>
      <c r="I608" s="8">
        <f t="shared" si="73"/>
        <v>20</v>
      </c>
      <c r="J608" s="8">
        <f t="shared" si="74"/>
        <v>4820</v>
      </c>
      <c r="K608" s="8">
        <f t="shared" si="75"/>
        <v>500</v>
      </c>
      <c r="M608" s="1">
        <v>586</v>
      </c>
    </row>
    <row r="609" spans="1:13">
      <c r="A609" s="5" t="s">
        <v>259</v>
      </c>
      <c r="B609" s="15" t="s">
        <v>106</v>
      </c>
      <c r="C609" s="5" t="s">
        <v>8</v>
      </c>
      <c r="D609" s="6">
        <v>0</v>
      </c>
      <c r="E609" s="7">
        <v>70</v>
      </c>
      <c r="F609" s="7">
        <f t="shared" si="70"/>
        <v>70</v>
      </c>
      <c r="G609" s="7">
        <f t="shared" si="71"/>
        <v>42</v>
      </c>
      <c r="H609" s="7">
        <f t="shared" si="72"/>
        <v>28</v>
      </c>
      <c r="I609" s="8">
        <f t="shared" si="73"/>
        <v>140</v>
      </c>
      <c r="J609" s="8">
        <f t="shared" si="74"/>
        <v>33740</v>
      </c>
      <c r="K609" s="8">
        <f t="shared" si="75"/>
        <v>3500</v>
      </c>
      <c r="M609" s="1">
        <v>587</v>
      </c>
    </row>
    <row r="610" spans="1:13">
      <c r="A610" s="5" t="s">
        <v>259</v>
      </c>
      <c r="B610" s="15" t="s">
        <v>106</v>
      </c>
      <c r="C610" s="5" t="s">
        <v>3</v>
      </c>
      <c r="D610" s="6">
        <v>0</v>
      </c>
      <c r="E610" s="7">
        <v>1</v>
      </c>
      <c r="F610" s="7">
        <f t="shared" si="70"/>
        <v>1</v>
      </c>
      <c r="G610" s="7">
        <f t="shared" si="71"/>
        <v>0.6</v>
      </c>
      <c r="H610" s="7">
        <f t="shared" si="72"/>
        <v>0.4</v>
      </c>
      <c r="I610" s="8">
        <f t="shared" si="73"/>
        <v>2</v>
      </c>
      <c r="J610" s="8">
        <f t="shared" si="74"/>
        <v>482</v>
      </c>
      <c r="K610" s="8">
        <f t="shared" si="75"/>
        <v>50</v>
      </c>
      <c r="M610" s="1">
        <v>588</v>
      </c>
    </row>
    <row r="611" spans="1:13">
      <c r="A611" s="5" t="s">
        <v>259</v>
      </c>
      <c r="B611" s="15" t="s">
        <v>106</v>
      </c>
      <c r="C611" s="5" t="s">
        <v>3</v>
      </c>
      <c r="D611" s="6">
        <v>34</v>
      </c>
      <c r="E611" s="7">
        <v>5395</v>
      </c>
      <c r="F611" s="7">
        <f t="shared" si="70"/>
        <v>5429</v>
      </c>
      <c r="G611" s="7">
        <f t="shared" si="71"/>
        <v>3257.4</v>
      </c>
      <c r="H611" s="7">
        <f t="shared" si="72"/>
        <v>2171.6</v>
      </c>
      <c r="I611" s="8">
        <f t="shared" si="73"/>
        <v>10858</v>
      </c>
      <c r="J611" s="8">
        <f t="shared" si="74"/>
        <v>2616778</v>
      </c>
      <c r="K611" s="8">
        <f t="shared" si="75"/>
        <v>271450</v>
      </c>
      <c r="M611" s="1">
        <v>589</v>
      </c>
    </row>
    <row r="612" spans="1:13">
      <c r="A612" s="5" t="s">
        <v>259</v>
      </c>
      <c r="B612" s="15" t="s">
        <v>281</v>
      </c>
      <c r="C612" s="5" t="s">
        <v>3</v>
      </c>
      <c r="D612" s="6">
        <v>0</v>
      </c>
      <c r="E612" s="7">
        <v>1687</v>
      </c>
      <c r="F612" s="7">
        <f t="shared" si="70"/>
        <v>1687</v>
      </c>
      <c r="G612" s="7">
        <f t="shared" si="71"/>
        <v>1012.1999999999999</v>
      </c>
      <c r="H612" s="7">
        <f t="shared" si="72"/>
        <v>674.80000000000007</v>
      </c>
      <c r="I612" s="8">
        <f t="shared" si="73"/>
        <v>3374</v>
      </c>
      <c r="J612" s="8">
        <f t="shared" si="74"/>
        <v>813134</v>
      </c>
      <c r="K612" s="8">
        <f t="shared" si="75"/>
        <v>84350</v>
      </c>
      <c r="M612" s="1">
        <v>590</v>
      </c>
    </row>
    <row r="613" spans="1:13">
      <c r="A613" s="5" t="s">
        <v>259</v>
      </c>
      <c r="B613" s="15" t="s">
        <v>281</v>
      </c>
      <c r="C613" s="5" t="s">
        <v>36</v>
      </c>
      <c r="D613" s="6">
        <v>0</v>
      </c>
      <c r="E613" s="7">
        <v>10</v>
      </c>
      <c r="F613" s="7">
        <f t="shared" si="70"/>
        <v>10</v>
      </c>
      <c r="G613" s="7">
        <f t="shared" si="71"/>
        <v>6</v>
      </c>
      <c r="H613" s="7">
        <f t="shared" si="72"/>
        <v>4</v>
      </c>
      <c r="I613" s="8">
        <f t="shared" si="73"/>
        <v>20</v>
      </c>
      <c r="J613" s="8">
        <f t="shared" si="74"/>
        <v>4820</v>
      </c>
      <c r="K613" s="8">
        <f t="shared" si="75"/>
        <v>500</v>
      </c>
      <c r="M613" s="1">
        <v>591</v>
      </c>
    </row>
    <row r="614" spans="1:13">
      <c r="A614" s="5" t="s">
        <v>259</v>
      </c>
      <c r="B614" s="15" t="s">
        <v>282</v>
      </c>
      <c r="C614" s="5" t="s">
        <v>5</v>
      </c>
      <c r="D614" s="6">
        <v>0</v>
      </c>
      <c r="E614" s="7">
        <v>63</v>
      </c>
      <c r="F614" s="7">
        <f t="shared" si="70"/>
        <v>63</v>
      </c>
      <c r="G614" s="7">
        <f t="shared" si="71"/>
        <v>37.799999999999997</v>
      </c>
      <c r="H614" s="7">
        <f t="shared" si="72"/>
        <v>25.200000000000003</v>
      </c>
      <c r="I614" s="8">
        <f t="shared" si="73"/>
        <v>126</v>
      </c>
      <c r="J614" s="8">
        <f t="shared" si="74"/>
        <v>30366</v>
      </c>
      <c r="K614" s="8">
        <f t="shared" si="75"/>
        <v>3150</v>
      </c>
      <c r="M614" s="1">
        <v>592</v>
      </c>
    </row>
    <row r="615" spans="1:13">
      <c r="A615" s="5" t="s">
        <v>259</v>
      </c>
      <c r="B615" s="15" t="s">
        <v>282</v>
      </c>
      <c r="C615" s="5" t="s">
        <v>49</v>
      </c>
      <c r="D615" s="6">
        <v>0</v>
      </c>
      <c r="E615" s="7">
        <v>28</v>
      </c>
      <c r="F615" s="7">
        <f t="shared" si="70"/>
        <v>28</v>
      </c>
      <c r="G615" s="7">
        <f t="shared" si="71"/>
        <v>16.8</v>
      </c>
      <c r="H615" s="7">
        <f t="shared" si="72"/>
        <v>11.200000000000001</v>
      </c>
      <c r="I615" s="8">
        <f t="shared" si="73"/>
        <v>56</v>
      </c>
      <c r="J615" s="8">
        <f t="shared" si="74"/>
        <v>13496</v>
      </c>
      <c r="K615" s="8">
        <f t="shared" si="75"/>
        <v>1400</v>
      </c>
      <c r="M615" s="1">
        <v>593</v>
      </c>
    </row>
    <row r="616" spans="1:13">
      <c r="A616" s="5" t="s">
        <v>259</v>
      </c>
      <c r="B616" s="15" t="s">
        <v>282</v>
      </c>
      <c r="C616" s="5" t="s">
        <v>19</v>
      </c>
      <c r="D616" s="6">
        <v>0</v>
      </c>
      <c r="E616" s="7">
        <v>101</v>
      </c>
      <c r="F616" s="7">
        <f t="shared" si="70"/>
        <v>101</v>
      </c>
      <c r="G616" s="7">
        <f t="shared" si="71"/>
        <v>60.599999999999994</v>
      </c>
      <c r="H616" s="7">
        <f t="shared" si="72"/>
        <v>40.400000000000006</v>
      </c>
      <c r="I616" s="8">
        <f t="shared" si="73"/>
        <v>202</v>
      </c>
      <c r="J616" s="8">
        <f t="shared" si="74"/>
        <v>48682</v>
      </c>
      <c r="K616" s="8">
        <f t="shared" si="75"/>
        <v>5050</v>
      </c>
      <c r="M616" s="1">
        <v>594</v>
      </c>
    </row>
    <row r="617" spans="1:13">
      <c r="A617" s="5" t="s">
        <v>259</v>
      </c>
      <c r="B617" s="15" t="s">
        <v>282</v>
      </c>
      <c r="C617" s="5" t="s">
        <v>3</v>
      </c>
      <c r="D617" s="6">
        <v>0</v>
      </c>
      <c r="E617" s="7">
        <v>1816</v>
      </c>
      <c r="F617" s="7">
        <f t="shared" si="70"/>
        <v>1816</v>
      </c>
      <c r="G617" s="7">
        <f t="shared" si="71"/>
        <v>1089.5999999999999</v>
      </c>
      <c r="H617" s="7">
        <f t="shared" si="72"/>
        <v>726.40000000000009</v>
      </c>
      <c r="I617" s="8">
        <f t="shared" si="73"/>
        <v>3632</v>
      </c>
      <c r="J617" s="8">
        <f t="shared" si="74"/>
        <v>875312</v>
      </c>
      <c r="K617" s="8">
        <f t="shared" si="75"/>
        <v>90800</v>
      </c>
      <c r="M617" s="1">
        <v>595</v>
      </c>
    </row>
    <row r="618" spans="1:13">
      <c r="A618" s="5" t="s">
        <v>259</v>
      </c>
      <c r="B618" s="15" t="s">
        <v>283</v>
      </c>
      <c r="C618" s="5" t="s">
        <v>10</v>
      </c>
      <c r="D618" s="6">
        <v>0</v>
      </c>
      <c r="E618" s="7">
        <v>55</v>
      </c>
      <c r="F618" s="7">
        <f t="shared" si="70"/>
        <v>55</v>
      </c>
      <c r="G618" s="7">
        <f t="shared" si="71"/>
        <v>33</v>
      </c>
      <c r="H618" s="7">
        <f t="shared" si="72"/>
        <v>22</v>
      </c>
      <c r="I618" s="8">
        <f t="shared" si="73"/>
        <v>110</v>
      </c>
      <c r="J618" s="8">
        <f t="shared" si="74"/>
        <v>26510</v>
      </c>
      <c r="K618" s="8">
        <f t="shared" si="75"/>
        <v>2750</v>
      </c>
      <c r="M618" s="1">
        <v>596</v>
      </c>
    </row>
    <row r="619" spans="1:13">
      <c r="A619" s="5" t="s">
        <v>259</v>
      </c>
      <c r="B619" s="15" t="s">
        <v>283</v>
      </c>
      <c r="C619" s="5" t="s">
        <v>19</v>
      </c>
      <c r="D619" s="6">
        <v>0</v>
      </c>
      <c r="E619" s="7">
        <v>4</v>
      </c>
      <c r="F619" s="7">
        <f t="shared" si="70"/>
        <v>4</v>
      </c>
      <c r="G619" s="7">
        <f t="shared" si="71"/>
        <v>2.4</v>
      </c>
      <c r="H619" s="7">
        <f t="shared" si="72"/>
        <v>1.6</v>
      </c>
      <c r="I619" s="8">
        <f t="shared" si="73"/>
        <v>8</v>
      </c>
      <c r="J619" s="8">
        <f t="shared" si="74"/>
        <v>1928</v>
      </c>
      <c r="K619" s="8">
        <f t="shared" si="75"/>
        <v>200</v>
      </c>
      <c r="M619" s="1">
        <v>597</v>
      </c>
    </row>
    <row r="620" spans="1:13">
      <c r="A620" s="5" t="s">
        <v>259</v>
      </c>
      <c r="B620" s="15" t="s">
        <v>283</v>
      </c>
      <c r="C620" s="5" t="s">
        <v>3</v>
      </c>
      <c r="D620" s="6">
        <v>0</v>
      </c>
      <c r="E620" s="7">
        <v>1936</v>
      </c>
      <c r="F620" s="7">
        <f t="shared" si="70"/>
        <v>1936</v>
      </c>
      <c r="G620" s="7">
        <f t="shared" si="71"/>
        <v>1161.5999999999999</v>
      </c>
      <c r="H620" s="7">
        <f t="shared" si="72"/>
        <v>774.40000000000009</v>
      </c>
      <c r="I620" s="8">
        <f t="shared" si="73"/>
        <v>3872</v>
      </c>
      <c r="J620" s="8">
        <f t="shared" si="74"/>
        <v>933152</v>
      </c>
      <c r="K620" s="8">
        <f t="shared" si="75"/>
        <v>96800</v>
      </c>
      <c r="M620" s="1">
        <v>598</v>
      </c>
    </row>
    <row r="621" spans="1:13">
      <c r="A621" s="5" t="s">
        <v>259</v>
      </c>
      <c r="B621" s="15" t="s">
        <v>283</v>
      </c>
      <c r="C621" s="5" t="s">
        <v>36</v>
      </c>
      <c r="D621" s="6">
        <v>0</v>
      </c>
      <c r="E621" s="7">
        <v>6</v>
      </c>
      <c r="F621" s="7">
        <f t="shared" si="70"/>
        <v>6</v>
      </c>
      <c r="G621" s="7">
        <f t="shared" si="71"/>
        <v>3.5999999999999996</v>
      </c>
      <c r="H621" s="7">
        <f t="shared" si="72"/>
        <v>2.4000000000000004</v>
      </c>
      <c r="I621" s="8">
        <f t="shared" si="73"/>
        <v>12</v>
      </c>
      <c r="J621" s="8">
        <f t="shared" si="74"/>
        <v>2892</v>
      </c>
      <c r="K621" s="8">
        <f t="shared" si="75"/>
        <v>300</v>
      </c>
      <c r="M621" s="1">
        <v>599</v>
      </c>
    </row>
    <row r="622" spans="1:13">
      <c r="A622" s="5" t="s">
        <v>259</v>
      </c>
      <c r="B622" s="15" t="s">
        <v>284</v>
      </c>
      <c r="C622" s="5" t="s">
        <v>49</v>
      </c>
      <c r="D622" s="6">
        <v>0</v>
      </c>
      <c r="E622" s="7">
        <v>43</v>
      </c>
      <c r="F622" s="7">
        <f t="shared" si="70"/>
        <v>43</v>
      </c>
      <c r="G622" s="7">
        <f t="shared" si="71"/>
        <v>25.8</v>
      </c>
      <c r="H622" s="7">
        <f t="shared" si="72"/>
        <v>17.2</v>
      </c>
      <c r="I622" s="8">
        <f t="shared" si="73"/>
        <v>86</v>
      </c>
      <c r="J622" s="8">
        <f t="shared" si="74"/>
        <v>20726</v>
      </c>
      <c r="K622" s="8">
        <f t="shared" si="75"/>
        <v>2150</v>
      </c>
      <c r="M622" s="1">
        <v>600</v>
      </c>
    </row>
    <row r="623" spans="1:13">
      <c r="A623" s="5" t="s">
        <v>259</v>
      </c>
      <c r="B623" s="15" t="s">
        <v>284</v>
      </c>
      <c r="C623" s="5" t="s">
        <v>19</v>
      </c>
      <c r="D623" s="6">
        <v>0</v>
      </c>
      <c r="E623" s="7">
        <v>96</v>
      </c>
      <c r="F623" s="7">
        <f t="shared" si="70"/>
        <v>96</v>
      </c>
      <c r="G623" s="7">
        <f t="shared" si="71"/>
        <v>57.599999999999994</v>
      </c>
      <c r="H623" s="7">
        <f t="shared" si="72"/>
        <v>38.400000000000006</v>
      </c>
      <c r="I623" s="8">
        <f t="shared" si="73"/>
        <v>192</v>
      </c>
      <c r="J623" s="8">
        <f t="shared" si="74"/>
        <v>46272</v>
      </c>
      <c r="K623" s="8">
        <f t="shared" si="75"/>
        <v>4800</v>
      </c>
      <c r="M623" s="1">
        <v>601</v>
      </c>
    </row>
    <row r="624" spans="1:13">
      <c r="A624" s="5" t="s">
        <v>259</v>
      </c>
      <c r="B624" s="15" t="s">
        <v>284</v>
      </c>
      <c r="C624" s="5" t="s">
        <v>3</v>
      </c>
      <c r="D624" s="6">
        <v>22</v>
      </c>
      <c r="E624" s="7">
        <v>5501</v>
      </c>
      <c r="F624" s="7">
        <f t="shared" si="70"/>
        <v>5523</v>
      </c>
      <c r="G624" s="7">
        <f t="shared" si="71"/>
        <v>3313.7999999999997</v>
      </c>
      <c r="H624" s="7">
        <f t="shared" si="72"/>
        <v>2209.2000000000003</v>
      </c>
      <c r="I624" s="8">
        <f t="shared" si="73"/>
        <v>11046</v>
      </c>
      <c r="J624" s="8">
        <f t="shared" si="74"/>
        <v>2662086</v>
      </c>
      <c r="K624" s="8">
        <f t="shared" si="75"/>
        <v>276150</v>
      </c>
      <c r="M624" s="1">
        <v>602</v>
      </c>
    </row>
    <row r="625" spans="1:13">
      <c r="A625" s="5" t="s">
        <v>259</v>
      </c>
      <c r="B625" s="15" t="s">
        <v>285</v>
      </c>
      <c r="C625" s="5" t="s">
        <v>5</v>
      </c>
      <c r="D625" s="6">
        <v>0</v>
      </c>
      <c r="E625" s="7">
        <v>1</v>
      </c>
      <c r="F625" s="7">
        <f t="shared" si="70"/>
        <v>1</v>
      </c>
      <c r="G625" s="7">
        <f t="shared" si="71"/>
        <v>0.6</v>
      </c>
      <c r="H625" s="7">
        <f t="shared" si="72"/>
        <v>0.4</v>
      </c>
      <c r="I625" s="8">
        <f t="shared" si="73"/>
        <v>2</v>
      </c>
      <c r="J625" s="8">
        <f t="shared" si="74"/>
        <v>482</v>
      </c>
      <c r="K625" s="8">
        <f t="shared" si="75"/>
        <v>50</v>
      </c>
      <c r="M625" s="1">
        <v>603</v>
      </c>
    </row>
    <row r="626" spans="1:13">
      <c r="A626" s="5" t="s">
        <v>259</v>
      </c>
      <c r="B626" s="15" t="s">
        <v>285</v>
      </c>
      <c r="C626" s="5" t="s">
        <v>19</v>
      </c>
      <c r="D626" s="6">
        <v>0</v>
      </c>
      <c r="E626" s="7">
        <v>3</v>
      </c>
      <c r="F626" s="7">
        <f t="shared" si="70"/>
        <v>3</v>
      </c>
      <c r="G626" s="7">
        <f t="shared" si="71"/>
        <v>1.7999999999999998</v>
      </c>
      <c r="H626" s="7">
        <f t="shared" si="72"/>
        <v>1.2000000000000002</v>
      </c>
      <c r="I626" s="8">
        <f t="shared" si="73"/>
        <v>6</v>
      </c>
      <c r="J626" s="8">
        <f t="shared" si="74"/>
        <v>1446</v>
      </c>
      <c r="K626" s="8">
        <f t="shared" si="75"/>
        <v>150</v>
      </c>
      <c r="M626" s="1">
        <v>604</v>
      </c>
    </row>
    <row r="627" spans="1:13">
      <c r="A627" s="5" t="s">
        <v>259</v>
      </c>
      <c r="B627" s="15" t="s">
        <v>285</v>
      </c>
      <c r="C627" s="5" t="s">
        <v>3</v>
      </c>
      <c r="D627" s="6">
        <v>14</v>
      </c>
      <c r="E627" s="7">
        <v>4430</v>
      </c>
      <c r="F627" s="7">
        <f t="shared" si="70"/>
        <v>4444</v>
      </c>
      <c r="G627" s="7">
        <f t="shared" si="71"/>
        <v>2666.4</v>
      </c>
      <c r="H627" s="7">
        <f t="shared" si="72"/>
        <v>1777.6000000000001</v>
      </c>
      <c r="I627" s="8">
        <f t="shared" si="73"/>
        <v>8888</v>
      </c>
      <c r="J627" s="8">
        <f t="shared" si="74"/>
        <v>2142008</v>
      </c>
      <c r="K627" s="8">
        <f t="shared" si="75"/>
        <v>222200</v>
      </c>
      <c r="M627" s="1">
        <v>605</v>
      </c>
    </row>
    <row r="628" spans="1:13">
      <c r="A628" s="5" t="s">
        <v>259</v>
      </c>
      <c r="B628" s="15" t="s">
        <v>285</v>
      </c>
      <c r="C628" s="5" t="s">
        <v>36</v>
      </c>
      <c r="D628" s="6">
        <v>0</v>
      </c>
      <c r="E628" s="7">
        <v>56</v>
      </c>
      <c r="F628" s="7">
        <f t="shared" si="70"/>
        <v>56</v>
      </c>
      <c r="G628" s="7">
        <f t="shared" si="71"/>
        <v>33.6</v>
      </c>
      <c r="H628" s="7">
        <f t="shared" si="72"/>
        <v>22.400000000000002</v>
      </c>
      <c r="I628" s="8">
        <f t="shared" si="73"/>
        <v>112</v>
      </c>
      <c r="J628" s="8">
        <f t="shared" si="74"/>
        <v>26992</v>
      </c>
      <c r="K628" s="8">
        <f t="shared" si="75"/>
        <v>2800</v>
      </c>
      <c r="M628" s="1">
        <v>606</v>
      </c>
    </row>
    <row r="629" spans="1:13">
      <c r="A629" s="5" t="s">
        <v>259</v>
      </c>
      <c r="B629" s="15" t="s">
        <v>286</v>
      </c>
      <c r="C629" s="5" t="s">
        <v>3</v>
      </c>
      <c r="D629" s="6">
        <v>4</v>
      </c>
      <c r="E629" s="7">
        <v>3296</v>
      </c>
      <c r="F629" s="7">
        <f t="shared" si="70"/>
        <v>3300</v>
      </c>
      <c r="G629" s="7">
        <f t="shared" si="71"/>
        <v>1980</v>
      </c>
      <c r="H629" s="7">
        <f t="shared" si="72"/>
        <v>1320</v>
      </c>
      <c r="I629" s="8">
        <f t="shared" si="73"/>
        <v>6600</v>
      </c>
      <c r="J629" s="8">
        <f t="shared" si="74"/>
        <v>1590600</v>
      </c>
      <c r="K629" s="8">
        <f t="shared" si="75"/>
        <v>165000</v>
      </c>
      <c r="M629" s="1">
        <v>607</v>
      </c>
    </row>
    <row r="630" spans="1:13">
      <c r="A630" s="5" t="s">
        <v>259</v>
      </c>
      <c r="B630" s="15" t="s">
        <v>286</v>
      </c>
      <c r="C630" s="5" t="s">
        <v>36</v>
      </c>
      <c r="D630" s="6">
        <v>0</v>
      </c>
      <c r="E630" s="7">
        <v>194</v>
      </c>
      <c r="F630" s="7">
        <f t="shared" si="70"/>
        <v>194</v>
      </c>
      <c r="G630" s="7">
        <f t="shared" si="71"/>
        <v>116.39999999999999</v>
      </c>
      <c r="H630" s="7">
        <f t="shared" si="72"/>
        <v>77.600000000000009</v>
      </c>
      <c r="I630" s="8">
        <f t="shared" si="73"/>
        <v>388</v>
      </c>
      <c r="J630" s="8">
        <f t="shared" si="74"/>
        <v>93508</v>
      </c>
      <c r="K630" s="8">
        <f t="shared" si="75"/>
        <v>9700</v>
      </c>
      <c r="M630" s="1">
        <v>608</v>
      </c>
    </row>
    <row r="631" spans="1:13">
      <c r="A631" s="5"/>
      <c r="B631" s="15"/>
      <c r="C631" s="5"/>
      <c r="D631" s="6"/>
      <c r="E631" s="7"/>
      <c r="F631" s="7"/>
      <c r="G631" s="17">
        <f>SUM(G553:G630)</f>
        <v>49979.400000000009</v>
      </c>
      <c r="H631" s="17">
        <f t="shared" ref="H631:K631" si="76">SUM(H553:H630)</f>
        <v>33319.600000000006</v>
      </c>
      <c r="I631" s="17">
        <f t="shared" si="76"/>
        <v>166598</v>
      </c>
      <c r="J631" s="17">
        <f t="shared" si="76"/>
        <v>40150118</v>
      </c>
      <c r="K631" s="17">
        <f t="shared" si="76"/>
        <v>4164950</v>
      </c>
    </row>
    <row r="632" spans="1:13">
      <c r="A632" s="5" t="s">
        <v>287</v>
      </c>
      <c r="B632" s="15" t="s">
        <v>288</v>
      </c>
      <c r="C632" s="5" t="s">
        <v>3</v>
      </c>
      <c r="D632" s="6">
        <v>0</v>
      </c>
      <c r="E632" s="7">
        <v>2270</v>
      </c>
      <c r="F632" s="7">
        <f t="shared" si="70"/>
        <v>2270</v>
      </c>
      <c r="G632" s="7">
        <f t="shared" si="71"/>
        <v>1362</v>
      </c>
      <c r="H632" s="7">
        <f t="shared" si="72"/>
        <v>908</v>
      </c>
      <c r="I632" s="8">
        <f t="shared" si="73"/>
        <v>4540</v>
      </c>
      <c r="J632" s="8">
        <f t="shared" si="74"/>
        <v>1094140</v>
      </c>
      <c r="K632" s="8">
        <f t="shared" si="75"/>
        <v>113500</v>
      </c>
      <c r="M632" s="1">
        <v>609</v>
      </c>
    </row>
    <row r="633" spans="1:13">
      <c r="A633" s="5" t="s">
        <v>287</v>
      </c>
      <c r="B633" s="15" t="s">
        <v>289</v>
      </c>
      <c r="C633" s="5" t="s">
        <v>3</v>
      </c>
      <c r="D633" s="6">
        <v>0</v>
      </c>
      <c r="E633" s="7">
        <v>2493</v>
      </c>
      <c r="F633" s="7">
        <f t="shared" si="70"/>
        <v>2493</v>
      </c>
      <c r="G633" s="7">
        <f t="shared" si="71"/>
        <v>1495.8</v>
      </c>
      <c r="H633" s="7">
        <f t="shared" si="72"/>
        <v>997.2</v>
      </c>
      <c r="I633" s="8">
        <f t="shared" si="73"/>
        <v>4986</v>
      </c>
      <c r="J633" s="8">
        <f t="shared" si="74"/>
        <v>1201626</v>
      </c>
      <c r="K633" s="8">
        <f t="shared" si="75"/>
        <v>124650</v>
      </c>
      <c r="M633" s="1">
        <v>610</v>
      </c>
    </row>
    <row r="634" spans="1:13">
      <c r="A634" s="5" t="s">
        <v>287</v>
      </c>
      <c r="B634" s="15" t="s">
        <v>290</v>
      </c>
      <c r="C634" s="5" t="s">
        <v>29</v>
      </c>
      <c r="D634" s="6">
        <v>0</v>
      </c>
      <c r="E634" s="7">
        <v>342</v>
      </c>
      <c r="F634" s="7">
        <f t="shared" si="70"/>
        <v>342</v>
      </c>
      <c r="G634" s="7">
        <f t="shared" si="71"/>
        <v>205.2</v>
      </c>
      <c r="H634" s="7">
        <f t="shared" si="72"/>
        <v>136.80000000000001</v>
      </c>
      <c r="I634" s="8">
        <f t="shared" si="73"/>
        <v>684</v>
      </c>
      <c r="J634" s="8">
        <f t="shared" si="74"/>
        <v>164844</v>
      </c>
      <c r="K634" s="8">
        <f t="shared" si="75"/>
        <v>17100</v>
      </c>
      <c r="M634" s="1">
        <v>611</v>
      </c>
    </row>
    <row r="635" spans="1:13">
      <c r="A635" s="5" t="s">
        <v>287</v>
      </c>
      <c r="B635" s="15" t="s">
        <v>290</v>
      </c>
      <c r="C635" s="5" t="s">
        <v>49</v>
      </c>
      <c r="D635" s="6">
        <v>0</v>
      </c>
      <c r="E635" s="7">
        <v>27</v>
      </c>
      <c r="F635" s="7">
        <f t="shared" si="70"/>
        <v>27</v>
      </c>
      <c r="G635" s="7">
        <f t="shared" si="71"/>
        <v>16.2</v>
      </c>
      <c r="H635" s="7">
        <f t="shared" si="72"/>
        <v>10.8</v>
      </c>
      <c r="I635" s="8">
        <f t="shared" si="73"/>
        <v>54</v>
      </c>
      <c r="J635" s="8">
        <f t="shared" si="74"/>
        <v>13014</v>
      </c>
      <c r="K635" s="8">
        <f t="shared" si="75"/>
        <v>1350</v>
      </c>
      <c r="M635" s="1">
        <v>612</v>
      </c>
    </row>
    <row r="636" spans="1:13">
      <c r="A636" s="5" t="s">
        <v>287</v>
      </c>
      <c r="B636" s="15" t="s">
        <v>290</v>
      </c>
      <c r="C636" s="5" t="s">
        <v>3</v>
      </c>
      <c r="D636" s="6">
        <v>22</v>
      </c>
      <c r="E636" s="7">
        <v>3508</v>
      </c>
      <c r="F636" s="7">
        <f t="shared" si="70"/>
        <v>3530</v>
      </c>
      <c r="G636" s="7">
        <f t="shared" si="71"/>
        <v>2118</v>
      </c>
      <c r="H636" s="7">
        <f t="shared" si="72"/>
        <v>1412</v>
      </c>
      <c r="I636" s="8">
        <f t="shared" si="73"/>
        <v>7060</v>
      </c>
      <c r="J636" s="8">
        <f t="shared" si="74"/>
        <v>1701460</v>
      </c>
      <c r="K636" s="8">
        <f t="shared" si="75"/>
        <v>176500</v>
      </c>
      <c r="M636" s="1">
        <v>613</v>
      </c>
    </row>
    <row r="637" spans="1:13">
      <c r="A637" s="5" t="s">
        <v>287</v>
      </c>
      <c r="B637" s="15" t="s">
        <v>291</v>
      </c>
      <c r="C637" s="5" t="s">
        <v>29</v>
      </c>
      <c r="D637" s="6">
        <v>0</v>
      </c>
      <c r="E637" s="7">
        <v>1</v>
      </c>
      <c r="F637" s="7">
        <f t="shared" si="70"/>
        <v>1</v>
      </c>
      <c r="G637" s="7">
        <f t="shared" si="71"/>
        <v>0.6</v>
      </c>
      <c r="H637" s="7">
        <f t="shared" si="72"/>
        <v>0.4</v>
      </c>
      <c r="I637" s="8">
        <f t="shared" si="73"/>
        <v>2</v>
      </c>
      <c r="J637" s="8">
        <f t="shared" si="74"/>
        <v>482</v>
      </c>
      <c r="K637" s="8">
        <f t="shared" si="75"/>
        <v>50</v>
      </c>
      <c r="M637" s="1">
        <v>614</v>
      </c>
    </row>
    <row r="638" spans="1:13">
      <c r="A638" s="5" t="s">
        <v>287</v>
      </c>
      <c r="B638" s="15" t="s">
        <v>291</v>
      </c>
      <c r="C638" s="5" t="s">
        <v>49</v>
      </c>
      <c r="D638" s="6">
        <v>0</v>
      </c>
      <c r="E638" s="7">
        <v>1</v>
      </c>
      <c r="F638" s="7">
        <f t="shared" si="70"/>
        <v>1</v>
      </c>
      <c r="G638" s="7">
        <f t="shared" si="71"/>
        <v>0.6</v>
      </c>
      <c r="H638" s="7">
        <f t="shared" si="72"/>
        <v>0.4</v>
      </c>
      <c r="I638" s="8">
        <f t="shared" si="73"/>
        <v>2</v>
      </c>
      <c r="J638" s="8">
        <f t="shared" si="74"/>
        <v>482</v>
      </c>
      <c r="K638" s="8">
        <f t="shared" si="75"/>
        <v>50</v>
      </c>
      <c r="M638" s="1">
        <v>615</v>
      </c>
    </row>
    <row r="639" spans="1:13">
      <c r="A639" s="5" t="s">
        <v>287</v>
      </c>
      <c r="B639" s="15" t="s">
        <v>291</v>
      </c>
      <c r="C639" s="5" t="s">
        <v>3</v>
      </c>
      <c r="D639" s="6">
        <v>0</v>
      </c>
      <c r="E639" s="7">
        <v>2777</v>
      </c>
      <c r="F639" s="7">
        <f t="shared" si="70"/>
        <v>2777</v>
      </c>
      <c r="G639" s="7">
        <f t="shared" si="71"/>
        <v>1666.2</v>
      </c>
      <c r="H639" s="7">
        <f t="shared" si="72"/>
        <v>1110.8</v>
      </c>
      <c r="I639" s="8">
        <f t="shared" si="73"/>
        <v>5554</v>
      </c>
      <c r="J639" s="8">
        <f t="shared" si="74"/>
        <v>1338514</v>
      </c>
      <c r="K639" s="8">
        <f t="shared" si="75"/>
        <v>138850</v>
      </c>
      <c r="M639" s="1">
        <v>616</v>
      </c>
    </row>
    <row r="640" spans="1:13">
      <c r="A640" s="5" t="s">
        <v>287</v>
      </c>
      <c r="B640" s="15" t="s">
        <v>292</v>
      </c>
      <c r="C640" s="5" t="s">
        <v>29</v>
      </c>
      <c r="D640" s="6">
        <v>0</v>
      </c>
      <c r="E640" s="7">
        <v>223</v>
      </c>
      <c r="F640" s="7">
        <f t="shared" si="70"/>
        <v>223</v>
      </c>
      <c r="G640" s="7">
        <f t="shared" si="71"/>
        <v>133.79999999999998</v>
      </c>
      <c r="H640" s="7">
        <f t="shared" si="72"/>
        <v>89.2</v>
      </c>
      <c r="I640" s="8">
        <f t="shared" si="73"/>
        <v>446</v>
      </c>
      <c r="J640" s="8">
        <f t="shared" si="74"/>
        <v>107486</v>
      </c>
      <c r="K640" s="8">
        <f t="shared" si="75"/>
        <v>11150</v>
      </c>
      <c r="M640" s="1">
        <v>617</v>
      </c>
    </row>
    <row r="641" spans="1:13">
      <c r="A641" s="5" t="s">
        <v>287</v>
      </c>
      <c r="B641" s="15" t="s">
        <v>292</v>
      </c>
      <c r="C641" s="5" t="s">
        <v>3</v>
      </c>
      <c r="D641" s="6">
        <v>0</v>
      </c>
      <c r="E641" s="7">
        <v>1496</v>
      </c>
      <c r="F641" s="7">
        <f t="shared" si="70"/>
        <v>1496</v>
      </c>
      <c r="G641" s="7">
        <f t="shared" si="71"/>
        <v>897.6</v>
      </c>
      <c r="H641" s="7">
        <f t="shared" si="72"/>
        <v>598.4</v>
      </c>
      <c r="I641" s="8">
        <f t="shared" si="73"/>
        <v>2992</v>
      </c>
      <c r="J641" s="8">
        <f t="shared" si="74"/>
        <v>721072</v>
      </c>
      <c r="K641" s="8">
        <f t="shared" si="75"/>
        <v>74800</v>
      </c>
      <c r="M641" s="1">
        <v>618</v>
      </c>
    </row>
    <row r="642" spans="1:13">
      <c r="A642" s="5" t="s">
        <v>287</v>
      </c>
      <c r="B642" s="15" t="s">
        <v>293</v>
      </c>
      <c r="C642" s="5" t="s">
        <v>3</v>
      </c>
      <c r="D642" s="6">
        <v>0</v>
      </c>
      <c r="E642" s="7">
        <v>3291</v>
      </c>
      <c r="F642" s="7">
        <f t="shared" si="70"/>
        <v>3291</v>
      </c>
      <c r="G642" s="7">
        <f t="shared" si="71"/>
        <v>1974.6</v>
      </c>
      <c r="H642" s="7">
        <f t="shared" si="72"/>
        <v>1316.4</v>
      </c>
      <c r="I642" s="8">
        <f t="shared" si="73"/>
        <v>6582</v>
      </c>
      <c r="J642" s="8">
        <f t="shared" si="74"/>
        <v>1586262</v>
      </c>
      <c r="K642" s="8">
        <f t="shared" si="75"/>
        <v>164550</v>
      </c>
      <c r="M642" s="1">
        <v>619</v>
      </c>
    </row>
    <row r="643" spans="1:13">
      <c r="A643" s="5" t="s">
        <v>287</v>
      </c>
      <c r="B643" s="15" t="s">
        <v>294</v>
      </c>
      <c r="C643" s="5" t="s">
        <v>161</v>
      </c>
      <c r="D643" s="6">
        <v>0</v>
      </c>
      <c r="E643" s="7">
        <v>96</v>
      </c>
      <c r="F643" s="7">
        <f t="shared" si="70"/>
        <v>96</v>
      </c>
      <c r="G643" s="7">
        <f t="shared" si="71"/>
        <v>57.599999999999994</v>
      </c>
      <c r="H643" s="7">
        <f t="shared" si="72"/>
        <v>38.400000000000006</v>
      </c>
      <c r="I643" s="8">
        <f t="shared" si="73"/>
        <v>192</v>
      </c>
      <c r="J643" s="8">
        <f t="shared" si="74"/>
        <v>46272</v>
      </c>
      <c r="K643" s="8">
        <f t="shared" si="75"/>
        <v>4800</v>
      </c>
      <c r="M643" s="1">
        <v>620</v>
      </c>
    </row>
    <row r="644" spans="1:13">
      <c r="A644" s="5" t="s">
        <v>287</v>
      </c>
      <c r="B644" s="15" t="s">
        <v>294</v>
      </c>
      <c r="C644" s="5" t="s">
        <v>3</v>
      </c>
      <c r="D644" s="6">
        <v>0</v>
      </c>
      <c r="E644" s="7">
        <v>1905</v>
      </c>
      <c r="F644" s="7">
        <f t="shared" si="70"/>
        <v>1905</v>
      </c>
      <c r="G644" s="7">
        <f t="shared" si="71"/>
        <v>1143</v>
      </c>
      <c r="H644" s="7">
        <f t="shared" si="72"/>
        <v>762</v>
      </c>
      <c r="I644" s="8">
        <f t="shared" si="73"/>
        <v>3810</v>
      </c>
      <c r="J644" s="8">
        <f t="shared" si="74"/>
        <v>918210</v>
      </c>
      <c r="K644" s="8">
        <f t="shared" si="75"/>
        <v>95250</v>
      </c>
      <c r="M644" s="1">
        <v>621</v>
      </c>
    </row>
    <row r="645" spans="1:13">
      <c r="A645" s="5" t="s">
        <v>287</v>
      </c>
      <c r="B645" s="15" t="s">
        <v>295</v>
      </c>
      <c r="C645" s="5" t="s">
        <v>10</v>
      </c>
      <c r="D645" s="6">
        <v>0</v>
      </c>
      <c r="E645" s="7">
        <v>72</v>
      </c>
      <c r="F645" s="7">
        <f t="shared" si="70"/>
        <v>72</v>
      </c>
      <c r="G645" s="7">
        <f t="shared" si="71"/>
        <v>43.199999999999996</v>
      </c>
      <c r="H645" s="7">
        <f t="shared" si="72"/>
        <v>28.8</v>
      </c>
      <c r="I645" s="8">
        <f t="shared" si="73"/>
        <v>144</v>
      </c>
      <c r="J645" s="8">
        <f t="shared" si="74"/>
        <v>34704</v>
      </c>
      <c r="K645" s="8">
        <f t="shared" si="75"/>
        <v>3600</v>
      </c>
      <c r="M645" s="1">
        <v>622</v>
      </c>
    </row>
    <row r="646" spans="1:13">
      <c r="A646" s="5" t="s">
        <v>287</v>
      </c>
      <c r="B646" s="15" t="s">
        <v>295</v>
      </c>
      <c r="C646" s="5" t="s">
        <v>49</v>
      </c>
      <c r="D646" s="6">
        <v>0</v>
      </c>
      <c r="E646" s="7">
        <v>64</v>
      </c>
      <c r="F646" s="7">
        <f t="shared" si="70"/>
        <v>64</v>
      </c>
      <c r="G646" s="7">
        <f t="shared" si="71"/>
        <v>38.4</v>
      </c>
      <c r="H646" s="7">
        <f t="shared" si="72"/>
        <v>25.6</v>
      </c>
      <c r="I646" s="8">
        <f t="shared" si="73"/>
        <v>128</v>
      </c>
      <c r="J646" s="8">
        <f t="shared" si="74"/>
        <v>30848</v>
      </c>
      <c r="K646" s="8">
        <f t="shared" si="75"/>
        <v>3200</v>
      </c>
      <c r="M646" s="1">
        <v>623</v>
      </c>
    </row>
    <row r="647" spans="1:13">
      <c r="A647" s="5" t="s">
        <v>287</v>
      </c>
      <c r="B647" s="15" t="s">
        <v>295</v>
      </c>
      <c r="C647" s="5" t="s">
        <v>3</v>
      </c>
      <c r="D647" s="6">
        <v>0</v>
      </c>
      <c r="E647" s="7">
        <v>1761</v>
      </c>
      <c r="F647" s="7">
        <f t="shared" si="70"/>
        <v>1761</v>
      </c>
      <c r="G647" s="7">
        <f t="shared" si="71"/>
        <v>1056.5999999999999</v>
      </c>
      <c r="H647" s="7">
        <f t="shared" si="72"/>
        <v>704.40000000000009</v>
      </c>
      <c r="I647" s="8">
        <f t="shared" si="73"/>
        <v>3522</v>
      </c>
      <c r="J647" s="8">
        <f t="shared" si="74"/>
        <v>848802</v>
      </c>
      <c r="K647" s="8">
        <f t="shared" si="75"/>
        <v>88050</v>
      </c>
      <c r="M647" s="1">
        <v>624</v>
      </c>
    </row>
    <row r="648" spans="1:13">
      <c r="A648" s="5" t="s">
        <v>287</v>
      </c>
      <c r="B648" s="15" t="s">
        <v>296</v>
      </c>
      <c r="C648" s="5" t="s">
        <v>49</v>
      </c>
      <c r="D648" s="6">
        <v>0</v>
      </c>
      <c r="E648" s="7">
        <v>47</v>
      </c>
      <c r="F648" s="7">
        <f t="shared" si="70"/>
        <v>47</v>
      </c>
      <c r="G648" s="7">
        <f t="shared" si="71"/>
        <v>28.2</v>
      </c>
      <c r="H648" s="7">
        <f t="shared" si="72"/>
        <v>18.8</v>
      </c>
      <c r="I648" s="8">
        <f t="shared" si="73"/>
        <v>94</v>
      </c>
      <c r="J648" s="8">
        <f t="shared" si="74"/>
        <v>22654</v>
      </c>
      <c r="K648" s="8">
        <f t="shared" si="75"/>
        <v>2350</v>
      </c>
      <c r="M648" s="1">
        <v>625</v>
      </c>
    </row>
    <row r="649" spans="1:13">
      <c r="A649" s="5" t="s">
        <v>287</v>
      </c>
      <c r="B649" s="15" t="s">
        <v>296</v>
      </c>
      <c r="C649" s="5" t="s">
        <v>3</v>
      </c>
      <c r="D649" s="6">
        <v>0</v>
      </c>
      <c r="E649" s="7">
        <v>1450</v>
      </c>
      <c r="F649" s="7">
        <f t="shared" si="70"/>
        <v>1450</v>
      </c>
      <c r="G649" s="7">
        <f t="shared" si="71"/>
        <v>870</v>
      </c>
      <c r="H649" s="7">
        <f t="shared" si="72"/>
        <v>580</v>
      </c>
      <c r="I649" s="8">
        <f t="shared" si="73"/>
        <v>2900</v>
      </c>
      <c r="J649" s="8">
        <f t="shared" si="74"/>
        <v>698900</v>
      </c>
      <c r="K649" s="8">
        <f t="shared" si="75"/>
        <v>72500</v>
      </c>
      <c r="M649" s="1">
        <v>626</v>
      </c>
    </row>
    <row r="650" spans="1:13">
      <c r="A650" s="5" t="s">
        <v>287</v>
      </c>
      <c r="B650" s="15" t="s">
        <v>297</v>
      </c>
      <c r="C650" s="5" t="s">
        <v>3</v>
      </c>
      <c r="D650" s="6">
        <v>0</v>
      </c>
      <c r="E650" s="7">
        <v>1498</v>
      </c>
      <c r="F650" s="7">
        <f t="shared" si="70"/>
        <v>1498</v>
      </c>
      <c r="G650" s="7">
        <f t="shared" si="71"/>
        <v>898.8</v>
      </c>
      <c r="H650" s="7">
        <f t="shared" si="72"/>
        <v>599.20000000000005</v>
      </c>
      <c r="I650" s="8">
        <f t="shared" si="73"/>
        <v>2996</v>
      </c>
      <c r="J650" s="8">
        <f t="shared" si="74"/>
        <v>722036</v>
      </c>
      <c r="K650" s="8">
        <f t="shared" si="75"/>
        <v>74900</v>
      </c>
      <c r="M650" s="1">
        <v>627</v>
      </c>
    </row>
    <row r="651" spans="1:13">
      <c r="A651" s="5" t="s">
        <v>287</v>
      </c>
      <c r="B651" s="15" t="s">
        <v>298</v>
      </c>
      <c r="C651" s="5" t="s">
        <v>161</v>
      </c>
      <c r="D651" s="6">
        <v>0</v>
      </c>
      <c r="E651" s="7">
        <v>10</v>
      </c>
      <c r="F651" s="7">
        <f t="shared" si="70"/>
        <v>10</v>
      </c>
      <c r="G651" s="7">
        <f t="shared" si="71"/>
        <v>6</v>
      </c>
      <c r="H651" s="7">
        <f t="shared" si="72"/>
        <v>4</v>
      </c>
      <c r="I651" s="8">
        <f t="shared" si="73"/>
        <v>20</v>
      </c>
      <c r="J651" s="8">
        <f t="shared" si="74"/>
        <v>4820</v>
      </c>
      <c r="K651" s="8">
        <f t="shared" si="75"/>
        <v>500</v>
      </c>
      <c r="M651" s="1">
        <v>628</v>
      </c>
    </row>
    <row r="652" spans="1:13">
      <c r="A652" s="5" t="s">
        <v>287</v>
      </c>
      <c r="B652" s="15" t="s">
        <v>298</v>
      </c>
      <c r="C652" s="5" t="s">
        <v>49</v>
      </c>
      <c r="D652" s="6">
        <v>0</v>
      </c>
      <c r="E652" s="7">
        <v>30</v>
      </c>
      <c r="F652" s="7">
        <f t="shared" si="70"/>
        <v>30</v>
      </c>
      <c r="G652" s="7">
        <f t="shared" si="71"/>
        <v>18</v>
      </c>
      <c r="H652" s="7">
        <f t="shared" si="72"/>
        <v>12</v>
      </c>
      <c r="I652" s="8">
        <f t="shared" si="73"/>
        <v>60</v>
      </c>
      <c r="J652" s="8">
        <f t="shared" si="74"/>
        <v>14460</v>
      </c>
      <c r="K652" s="8">
        <f t="shared" si="75"/>
        <v>1500</v>
      </c>
      <c r="M652" s="1">
        <v>629</v>
      </c>
    </row>
    <row r="653" spans="1:13">
      <c r="A653" s="5" t="s">
        <v>287</v>
      </c>
      <c r="B653" s="15" t="s">
        <v>298</v>
      </c>
      <c r="C653" s="5" t="s">
        <v>19</v>
      </c>
      <c r="D653" s="6">
        <v>0</v>
      </c>
      <c r="E653" s="7">
        <v>5</v>
      </c>
      <c r="F653" s="7">
        <f t="shared" si="70"/>
        <v>5</v>
      </c>
      <c r="G653" s="7">
        <f t="shared" si="71"/>
        <v>3</v>
      </c>
      <c r="H653" s="7">
        <f t="shared" si="72"/>
        <v>2</v>
      </c>
      <c r="I653" s="8">
        <f t="shared" si="73"/>
        <v>10</v>
      </c>
      <c r="J653" s="8">
        <f t="shared" si="74"/>
        <v>2410</v>
      </c>
      <c r="K653" s="8">
        <f t="shared" si="75"/>
        <v>250</v>
      </c>
      <c r="M653" s="1">
        <v>630</v>
      </c>
    </row>
    <row r="654" spans="1:13">
      <c r="A654" s="5" t="s">
        <v>287</v>
      </c>
      <c r="B654" s="15" t="s">
        <v>298</v>
      </c>
      <c r="C654" s="5" t="s">
        <v>3</v>
      </c>
      <c r="D654" s="6">
        <v>0</v>
      </c>
      <c r="E654" s="7">
        <v>1653</v>
      </c>
      <c r="F654" s="7">
        <f t="shared" si="70"/>
        <v>1653</v>
      </c>
      <c r="G654" s="7">
        <f t="shared" si="71"/>
        <v>991.8</v>
      </c>
      <c r="H654" s="7">
        <f t="shared" si="72"/>
        <v>661.2</v>
      </c>
      <c r="I654" s="8">
        <f t="shared" si="73"/>
        <v>3306</v>
      </c>
      <c r="J654" s="8">
        <f t="shared" si="74"/>
        <v>796746</v>
      </c>
      <c r="K654" s="8">
        <f t="shared" si="75"/>
        <v>82650</v>
      </c>
      <c r="M654" s="1">
        <v>631</v>
      </c>
    </row>
    <row r="655" spans="1:13">
      <c r="A655" s="5" t="s">
        <v>287</v>
      </c>
      <c r="B655" s="15" t="s">
        <v>299</v>
      </c>
      <c r="C655" s="5" t="s">
        <v>29</v>
      </c>
      <c r="D655" s="6">
        <v>0</v>
      </c>
      <c r="E655" s="7">
        <v>16</v>
      </c>
      <c r="F655" s="7">
        <f t="shared" si="70"/>
        <v>16</v>
      </c>
      <c r="G655" s="7">
        <f t="shared" si="71"/>
        <v>9.6</v>
      </c>
      <c r="H655" s="7">
        <f t="shared" si="72"/>
        <v>6.4</v>
      </c>
      <c r="I655" s="8">
        <f t="shared" si="73"/>
        <v>32</v>
      </c>
      <c r="J655" s="8">
        <f t="shared" si="74"/>
        <v>7712</v>
      </c>
      <c r="K655" s="8">
        <f t="shared" si="75"/>
        <v>800</v>
      </c>
      <c r="M655" s="1">
        <v>632</v>
      </c>
    </row>
    <row r="656" spans="1:13">
      <c r="A656" s="5" t="s">
        <v>287</v>
      </c>
      <c r="B656" s="15" t="s">
        <v>299</v>
      </c>
      <c r="C656" s="5" t="s">
        <v>3</v>
      </c>
      <c r="D656" s="6">
        <v>0</v>
      </c>
      <c r="E656" s="7">
        <v>2785</v>
      </c>
      <c r="F656" s="7">
        <f t="shared" si="70"/>
        <v>2785</v>
      </c>
      <c r="G656" s="7">
        <f t="shared" si="71"/>
        <v>1671</v>
      </c>
      <c r="H656" s="7">
        <f t="shared" si="72"/>
        <v>1114</v>
      </c>
      <c r="I656" s="8">
        <f t="shared" si="73"/>
        <v>5570</v>
      </c>
      <c r="J656" s="8">
        <f t="shared" si="74"/>
        <v>1342370</v>
      </c>
      <c r="K656" s="8">
        <f t="shared" si="75"/>
        <v>139250</v>
      </c>
      <c r="M656" s="1">
        <v>633</v>
      </c>
    </row>
    <row r="657" spans="1:13">
      <c r="A657" s="5" t="s">
        <v>287</v>
      </c>
      <c r="B657" s="15" t="s">
        <v>300</v>
      </c>
      <c r="C657" s="5" t="s">
        <v>19</v>
      </c>
      <c r="D657" s="6">
        <v>0</v>
      </c>
      <c r="E657" s="7">
        <v>5</v>
      </c>
      <c r="F657" s="7">
        <f t="shared" si="70"/>
        <v>5</v>
      </c>
      <c r="G657" s="7">
        <f t="shared" si="71"/>
        <v>3</v>
      </c>
      <c r="H657" s="7">
        <f t="shared" si="72"/>
        <v>2</v>
      </c>
      <c r="I657" s="8">
        <f t="shared" si="73"/>
        <v>10</v>
      </c>
      <c r="J657" s="8">
        <f t="shared" si="74"/>
        <v>2410</v>
      </c>
      <c r="K657" s="8">
        <f t="shared" si="75"/>
        <v>250</v>
      </c>
      <c r="M657" s="1">
        <v>634</v>
      </c>
    </row>
    <row r="658" spans="1:13">
      <c r="A658" s="5" t="s">
        <v>287</v>
      </c>
      <c r="B658" s="15" t="s">
        <v>300</v>
      </c>
      <c r="C658" s="5" t="s">
        <v>3</v>
      </c>
      <c r="D658" s="6">
        <v>0</v>
      </c>
      <c r="E658" s="7">
        <v>2390</v>
      </c>
      <c r="F658" s="7">
        <f t="shared" si="70"/>
        <v>2390</v>
      </c>
      <c r="G658" s="7">
        <f t="shared" si="71"/>
        <v>1434</v>
      </c>
      <c r="H658" s="7">
        <f t="shared" si="72"/>
        <v>956</v>
      </c>
      <c r="I658" s="8">
        <f t="shared" si="73"/>
        <v>4780</v>
      </c>
      <c r="J658" s="8">
        <f t="shared" si="74"/>
        <v>1151980</v>
      </c>
      <c r="K658" s="8">
        <f t="shared" si="75"/>
        <v>119500</v>
      </c>
      <c r="M658" s="1">
        <v>635</v>
      </c>
    </row>
    <row r="659" spans="1:13">
      <c r="A659" s="5" t="s">
        <v>287</v>
      </c>
      <c r="B659" s="15" t="s">
        <v>301</v>
      </c>
      <c r="C659" s="5" t="s">
        <v>161</v>
      </c>
      <c r="D659" s="6">
        <v>0</v>
      </c>
      <c r="E659" s="7">
        <v>31</v>
      </c>
      <c r="F659" s="7">
        <f t="shared" si="70"/>
        <v>31</v>
      </c>
      <c r="G659" s="7">
        <f t="shared" si="71"/>
        <v>18.599999999999998</v>
      </c>
      <c r="H659" s="7">
        <f t="shared" si="72"/>
        <v>12.4</v>
      </c>
      <c r="I659" s="8">
        <f t="shared" si="73"/>
        <v>62</v>
      </c>
      <c r="J659" s="8">
        <f t="shared" si="74"/>
        <v>14942</v>
      </c>
      <c r="K659" s="8">
        <f t="shared" si="75"/>
        <v>1550</v>
      </c>
      <c r="M659" s="1">
        <v>636</v>
      </c>
    </row>
    <row r="660" spans="1:13">
      <c r="A660" s="5" t="s">
        <v>287</v>
      </c>
      <c r="B660" s="15" t="s">
        <v>301</v>
      </c>
      <c r="C660" s="5" t="s">
        <v>49</v>
      </c>
      <c r="D660" s="6">
        <v>0</v>
      </c>
      <c r="E660" s="7">
        <v>153</v>
      </c>
      <c r="F660" s="7">
        <f t="shared" si="70"/>
        <v>153</v>
      </c>
      <c r="G660" s="7">
        <f t="shared" si="71"/>
        <v>91.8</v>
      </c>
      <c r="H660" s="7">
        <f t="shared" si="72"/>
        <v>61.2</v>
      </c>
      <c r="I660" s="8">
        <f t="shared" si="73"/>
        <v>306</v>
      </c>
      <c r="J660" s="8">
        <f t="shared" si="74"/>
        <v>73746</v>
      </c>
      <c r="K660" s="8">
        <f t="shared" si="75"/>
        <v>7650</v>
      </c>
      <c r="M660" s="1">
        <v>637</v>
      </c>
    </row>
    <row r="661" spans="1:13">
      <c r="A661" s="5" t="s">
        <v>287</v>
      </c>
      <c r="B661" s="15" t="s">
        <v>301</v>
      </c>
      <c r="C661" s="5" t="s">
        <v>19</v>
      </c>
      <c r="D661" s="6">
        <v>0</v>
      </c>
      <c r="E661" s="7">
        <v>1</v>
      </c>
      <c r="F661" s="7">
        <f t="shared" si="70"/>
        <v>1</v>
      </c>
      <c r="G661" s="7">
        <f t="shared" si="71"/>
        <v>0.6</v>
      </c>
      <c r="H661" s="7">
        <f t="shared" si="72"/>
        <v>0.4</v>
      </c>
      <c r="I661" s="8">
        <f t="shared" si="73"/>
        <v>2</v>
      </c>
      <c r="J661" s="8">
        <f t="shared" si="74"/>
        <v>482</v>
      </c>
      <c r="K661" s="8">
        <f t="shared" si="75"/>
        <v>50</v>
      </c>
      <c r="M661" s="1">
        <v>638</v>
      </c>
    </row>
    <row r="662" spans="1:13">
      <c r="A662" s="5" t="s">
        <v>287</v>
      </c>
      <c r="B662" s="15" t="s">
        <v>301</v>
      </c>
      <c r="C662" s="5" t="s">
        <v>3</v>
      </c>
      <c r="D662" s="6">
        <v>0</v>
      </c>
      <c r="E662" s="7">
        <v>1415</v>
      </c>
      <c r="F662" s="7">
        <f t="shared" si="70"/>
        <v>1415</v>
      </c>
      <c r="G662" s="7">
        <f t="shared" si="71"/>
        <v>849</v>
      </c>
      <c r="H662" s="7">
        <f t="shared" si="72"/>
        <v>566</v>
      </c>
      <c r="I662" s="8">
        <f t="shared" si="73"/>
        <v>2830</v>
      </c>
      <c r="J662" s="8">
        <f t="shared" si="74"/>
        <v>682030</v>
      </c>
      <c r="K662" s="8">
        <f t="shared" si="75"/>
        <v>70750</v>
      </c>
      <c r="M662" s="1">
        <v>639</v>
      </c>
    </row>
    <row r="663" spans="1:13">
      <c r="A663" s="5"/>
      <c r="B663" s="15"/>
      <c r="C663" s="5"/>
      <c r="D663" s="6"/>
      <c r="E663" s="7"/>
      <c r="F663" s="7"/>
      <c r="G663" s="17">
        <f>SUM(G632:G662)</f>
        <v>19102.8</v>
      </c>
      <c r="H663" s="17">
        <f t="shared" ref="H663:K663" si="77">SUM(H632:H662)</f>
        <v>12735.200000000003</v>
      </c>
      <c r="I663" s="17">
        <f t="shared" si="77"/>
        <v>63676</v>
      </c>
      <c r="J663" s="17">
        <f t="shared" si="77"/>
        <v>15345916</v>
      </c>
      <c r="K663" s="17">
        <f t="shared" si="77"/>
        <v>1591900</v>
      </c>
    </row>
    <row r="664" spans="1:13">
      <c r="A664" s="5" t="s">
        <v>302</v>
      </c>
      <c r="B664" s="15" t="s">
        <v>303</v>
      </c>
      <c r="C664" s="5" t="s">
        <v>5</v>
      </c>
      <c r="D664" s="6">
        <v>0</v>
      </c>
      <c r="E664" s="7">
        <v>54</v>
      </c>
      <c r="F664" s="7">
        <f t="shared" si="70"/>
        <v>54</v>
      </c>
      <c r="G664" s="7">
        <f t="shared" si="71"/>
        <v>32.4</v>
      </c>
      <c r="H664" s="7">
        <f t="shared" si="72"/>
        <v>21.6</v>
      </c>
      <c r="I664" s="8">
        <f t="shared" si="73"/>
        <v>108</v>
      </c>
      <c r="J664" s="8">
        <f t="shared" si="74"/>
        <v>26028</v>
      </c>
      <c r="K664" s="8">
        <f t="shared" si="75"/>
        <v>2700</v>
      </c>
      <c r="M664" s="1">
        <v>640</v>
      </c>
    </row>
    <row r="665" spans="1:13">
      <c r="A665" s="5" t="s">
        <v>302</v>
      </c>
      <c r="B665" s="15" t="s">
        <v>303</v>
      </c>
      <c r="C665" s="5" t="s">
        <v>8</v>
      </c>
      <c r="D665" s="6">
        <v>0</v>
      </c>
      <c r="E665" s="7">
        <v>95</v>
      </c>
      <c r="F665" s="7">
        <f t="shared" si="70"/>
        <v>95</v>
      </c>
      <c r="G665" s="7">
        <f t="shared" si="71"/>
        <v>57</v>
      </c>
      <c r="H665" s="7">
        <f t="shared" ref="H665:H730" si="78">F665*0.4</f>
        <v>38</v>
      </c>
      <c r="I665" s="8">
        <f t="shared" si="73"/>
        <v>190</v>
      </c>
      <c r="J665" s="8">
        <f t="shared" si="74"/>
        <v>45790</v>
      </c>
      <c r="K665" s="8">
        <f t="shared" si="75"/>
        <v>4750</v>
      </c>
      <c r="M665" s="1">
        <v>641</v>
      </c>
    </row>
    <row r="666" spans="1:13">
      <c r="A666" s="5" t="s">
        <v>302</v>
      </c>
      <c r="B666" s="15" t="s">
        <v>303</v>
      </c>
      <c r="C666" s="5" t="s">
        <v>3</v>
      </c>
      <c r="D666" s="6">
        <v>113</v>
      </c>
      <c r="E666" s="7">
        <v>437</v>
      </c>
      <c r="F666" s="7">
        <f t="shared" ref="F666:F729" si="79">D666+E666</f>
        <v>550</v>
      </c>
      <c r="G666" s="7">
        <f t="shared" ref="G666:G729" si="80">F666*0.6</f>
        <v>330</v>
      </c>
      <c r="H666" s="7">
        <f t="shared" si="78"/>
        <v>220</v>
      </c>
      <c r="I666" s="8">
        <f t="shared" ref="I666:I729" si="81">F666*2</f>
        <v>1100</v>
      </c>
      <c r="J666" s="8">
        <f t="shared" ref="J666:J729" si="82">241*I666</f>
        <v>265100</v>
      </c>
      <c r="K666" s="8">
        <f t="shared" ref="K666:K729" si="83">F666*50</f>
        <v>27500</v>
      </c>
      <c r="M666" s="1">
        <v>642</v>
      </c>
    </row>
    <row r="667" spans="1:13">
      <c r="A667" s="5" t="s">
        <v>302</v>
      </c>
      <c r="B667" s="15" t="s">
        <v>304</v>
      </c>
      <c r="C667" s="5" t="s">
        <v>29</v>
      </c>
      <c r="D667" s="6">
        <v>0</v>
      </c>
      <c r="E667" s="7">
        <v>1</v>
      </c>
      <c r="F667" s="7">
        <f t="shared" si="79"/>
        <v>1</v>
      </c>
      <c r="G667" s="7">
        <f t="shared" si="80"/>
        <v>0.6</v>
      </c>
      <c r="H667" s="7">
        <f t="shared" si="78"/>
        <v>0.4</v>
      </c>
      <c r="I667" s="8">
        <f t="shared" si="81"/>
        <v>2</v>
      </c>
      <c r="J667" s="8">
        <f t="shared" si="82"/>
        <v>482</v>
      </c>
      <c r="K667" s="8">
        <f t="shared" si="83"/>
        <v>50</v>
      </c>
      <c r="M667" s="1">
        <v>643</v>
      </c>
    </row>
    <row r="668" spans="1:13">
      <c r="A668" s="5" t="s">
        <v>302</v>
      </c>
      <c r="B668" s="15" t="s">
        <v>304</v>
      </c>
      <c r="C668" s="5" t="s">
        <v>5</v>
      </c>
      <c r="D668" s="6">
        <v>0</v>
      </c>
      <c r="E668" s="7">
        <v>64</v>
      </c>
      <c r="F668" s="7">
        <f t="shared" si="79"/>
        <v>64</v>
      </c>
      <c r="G668" s="7">
        <f t="shared" si="80"/>
        <v>38.4</v>
      </c>
      <c r="H668" s="7">
        <f t="shared" si="78"/>
        <v>25.6</v>
      </c>
      <c r="I668" s="8">
        <f t="shared" si="81"/>
        <v>128</v>
      </c>
      <c r="J668" s="8">
        <f t="shared" si="82"/>
        <v>30848</v>
      </c>
      <c r="K668" s="8">
        <f t="shared" si="83"/>
        <v>3200</v>
      </c>
      <c r="M668" s="1">
        <v>644</v>
      </c>
    </row>
    <row r="669" spans="1:13">
      <c r="A669" s="5" t="s">
        <v>302</v>
      </c>
      <c r="B669" s="15" t="s">
        <v>304</v>
      </c>
      <c r="C669" s="5" t="s">
        <v>10</v>
      </c>
      <c r="D669" s="6">
        <v>0</v>
      </c>
      <c r="E669" s="7">
        <v>12</v>
      </c>
      <c r="F669" s="7">
        <f t="shared" si="79"/>
        <v>12</v>
      </c>
      <c r="G669" s="7">
        <f t="shared" si="80"/>
        <v>7.1999999999999993</v>
      </c>
      <c r="H669" s="7">
        <f t="shared" si="78"/>
        <v>4.8000000000000007</v>
      </c>
      <c r="I669" s="8">
        <f t="shared" si="81"/>
        <v>24</v>
      </c>
      <c r="J669" s="8">
        <f t="shared" si="82"/>
        <v>5784</v>
      </c>
      <c r="K669" s="8">
        <f t="shared" si="83"/>
        <v>600</v>
      </c>
      <c r="M669" s="1">
        <v>645</v>
      </c>
    </row>
    <row r="670" spans="1:13">
      <c r="A670" s="5" t="s">
        <v>302</v>
      </c>
      <c r="B670" s="15" t="s">
        <v>304</v>
      </c>
      <c r="C670" s="5" t="s">
        <v>8</v>
      </c>
      <c r="D670" s="6">
        <v>0</v>
      </c>
      <c r="E670" s="7">
        <v>19</v>
      </c>
      <c r="F670" s="7">
        <f t="shared" si="79"/>
        <v>19</v>
      </c>
      <c r="G670" s="7">
        <f t="shared" si="80"/>
        <v>11.4</v>
      </c>
      <c r="H670" s="7">
        <f t="shared" si="78"/>
        <v>7.6000000000000005</v>
      </c>
      <c r="I670" s="8">
        <f t="shared" si="81"/>
        <v>38</v>
      </c>
      <c r="J670" s="8">
        <f t="shared" si="82"/>
        <v>9158</v>
      </c>
      <c r="K670" s="8">
        <f t="shared" si="83"/>
        <v>950</v>
      </c>
      <c r="M670" s="1">
        <v>646</v>
      </c>
    </row>
    <row r="671" spans="1:13">
      <c r="A671" s="5" t="s">
        <v>302</v>
      </c>
      <c r="B671" s="15" t="s">
        <v>304</v>
      </c>
      <c r="C671" s="5" t="s">
        <v>19</v>
      </c>
      <c r="D671" s="6">
        <v>0</v>
      </c>
      <c r="E671" s="7">
        <v>3</v>
      </c>
      <c r="F671" s="7">
        <f t="shared" si="79"/>
        <v>3</v>
      </c>
      <c r="G671" s="7">
        <f t="shared" si="80"/>
        <v>1.7999999999999998</v>
      </c>
      <c r="H671" s="7">
        <f t="shared" si="78"/>
        <v>1.2000000000000002</v>
      </c>
      <c r="I671" s="8">
        <f t="shared" si="81"/>
        <v>6</v>
      </c>
      <c r="J671" s="8">
        <f t="shared" si="82"/>
        <v>1446</v>
      </c>
      <c r="K671" s="8">
        <f t="shared" si="83"/>
        <v>150</v>
      </c>
      <c r="M671" s="1">
        <v>647</v>
      </c>
    </row>
    <row r="672" spans="1:13">
      <c r="A672" s="5" t="s">
        <v>302</v>
      </c>
      <c r="B672" s="15" t="s">
        <v>304</v>
      </c>
      <c r="C672" s="5" t="s">
        <v>3</v>
      </c>
      <c r="D672" s="6">
        <f>390+831</f>
        <v>1221</v>
      </c>
      <c r="E672" s="7">
        <v>10561</v>
      </c>
      <c r="F672" s="7">
        <f t="shared" si="79"/>
        <v>11782</v>
      </c>
      <c r="G672" s="7">
        <f t="shared" si="80"/>
        <v>7069.2</v>
      </c>
      <c r="H672" s="7">
        <f t="shared" si="78"/>
        <v>4712.8</v>
      </c>
      <c r="I672" s="8">
        <f t="shared" si="81"/>
        <v>23564</v>
      </c>
      <c r="J672" s="8">
        <f t="shared" si="82"/>
        <v>5678924</v>
      </c>
      <c r="K672" s="8">
        <f t="shared" si="83"/>
        <v>589100</v>
      </c>
      <c r="M672" s="1">
        <v>648</v>
      </c>
    </row>
    <row r="673" spans="1:13">
      <c r="A673" s="5" t="s">
        <v>302</v>
      </c>
      <c r="B673" s="15" t="s">
        <v>304</v>
      </c>
      <c r="C673" s="5" t="s">
        <v>36</v>
      </c>
      <c r="D673" s="6">
        <v>0</v>
      </c>
      <c r="E673" s="7">
        <v>19</v>
      </c>
      <c r="F673" s="7">
        <f t="shared" si="79"/>
        <v>19</v>
      </c>
      <c r="G673" s="7">
        <f t="shared" si="80"/>
        <v>11.4</v>
      </c>
      <c r="H673" s="7">
        <f t="shared" si="78"/>
        <v>7.6000000000000005</v>
      </c>
      <c r="I673" s="8">
        <f t="shared" si="81"/>
        <v>38</v>
      </c>
      <c r="J673" s="8">
        <f t="shared" si="82"/>
        <v>9158</v>
      </c>
      <c r="K673" s="8">
        <f t="shared" si="83"/>
        <v>950</v>
      </c>
      <c r="M673" s="1">
        <v>649</v>
      </c>
    </row>
    <row r="674" spans="1:13">
      <c r="A674" s="5" t="s">
        <v>302</v>
      </c>
      <c r="B674" s="15" t="s">
        <v>305</v>
      </c>
      <c r="C674" s="5" t="s">
        <v>5</v>
      </c>
      <c r="D674" s="6">
        <v>0</v>
      </c>
      <c r="E674" s="7">
        <v>1</v>
      </c>
      <c r="F674" s="7">
        <f t="shared" si="79"/>
        <v>1</v>
      </c>
      <c r="G674" s="7">
        <f t="shared" si="80"/>
        <v>0.6</v>
      </c>
      <c r="H674" s="7">
        <f t="shared" si="78"/>
        <v>0.4</v>
      </c>
      <c r="I674" s="8">
        <f t="shared" si="81"/>
        <v>2</v>
      </c>
      <c r="J674" s="8">
        <f t="shared" si="82"/>
        <v>482</v>
      </c>
      <c r="K674" s="8">
        <f t="shared" si="83"/>
        <v>50</v>
      </c>
      <c r="M674" s="1">
        <v>650</v>
      </c>
    </row>
    <row r="675" spans="1:13">
      <c r="A675" s="5" t="s">
        <v>302</v>
      </c>
      <c r="B675" s="15" t="s">
        <v>305</v>
      </c>
      <c r="C675" s="5" t="s">
        <v>8</v>
      </c>
      <c r="D675" s="6">
        <v>0</v>
      </c>
      <c r="E675" s="7">
        <v>1</v>
      </c>
      <c r="F675" s="7">
        <f t="shared" si="79"/>
        <v>1</v>
      </c>
      <c r="G675" s="7">
        <f t="shared" si="80"/>
        <v>0.6</v>
      </c>
      <c r="H675" s="7">
        <f t="shared" si="78"/>
        <v>0.4</v>
      </c>
      <c r="I675" s="8">
        <f t="shared" si="81"/>
        <v>2</v>
      </c>
      <c r="J675" s="8">
        <f t="shared" si="82"/>
        <v>482</v>
      </c>
      <c r="K675" s="8">
        <f t="shared" si="83"/>
        <v>50</v>
      </c>
      <c r="M675" s="1">
        <v>651</v>
      </c>
    </row>
    <row r="676" spans="1:13">
      <c r="A676" s="5" t="s">
        <v>302</v>
      </c>
      <c r="B676" s="15" t="s">
        <v>305</v>
      </c>
      <c r="C676" s="5" t="s">
        <v>3</v>
      </c>
      <c r="D676" s="6">
        <v>100</v>
      </c>
      <c r="E676" s="7">
        <v>390</v>
      </c>
      <c r="F676" s="7">
        <f t="shared" si="79"/>
        <v>490</v>
      </c>
      <c r="G676" s="7">
        <f t="shared" si="80"/>
        <v>294</v>
      </c>
      <c r="H676" s="7">
        <f t="shared" si="78"/>
        <v>196</v>
      </c>
      <c r="I676" s="8">
        <f t="shared" si="81"/>
        <v>980</v>
      </c>
      <c r="J676" s="8">
        <f t="shared" si="82"/>
        <v>236180</v>
      </c>
      <c r="K676" s="8">
        <f t="shared" si="83"/>
        <v>24500</v>
      </c>
      <c r="M676" s="1">
        <v>652</v>
      </c>
    </row>
    <row r="677" spans="1:13">
      <c r="A677" s="5" t="s">
        <v>302</v>
      </c>
      <c r="B677" s="15" t="s">
        <v>305</v>
      </c>
      <c r="C677" s="5" t="s">
        <v>36</v>
      </c>
      <c r="D677" s="6">
        <v>0</v>
      </c>
      <c r="E677" s="7">
        <v>5</v>
      </c>
      <c r="F677" s="7">
        <f t="shared" si="79"/>
        <v>5</v>
      </c>
      <c r="G677" s="7">
        <f t="shared" si="80"/>
        <v>3</v>
      </c>
      <c r="H677" s="7">
        <f t="shared" si="78"/>
        <v>2</v>
      </c>
      <c r="I677" s="8">
        <f t="shared" si="81"/>
        <v>10</v>
      </c>
      <c r="J677" s="8">
        <f t="shared" si="82"/>
        <v>2410</v>
      </c>
      <c r="K677" s="8">
        <f t="shared" si="83"/>
        <v>250</v>
      </c>
      <c r="M677" s="1">
        <v>653</v>
      </c>
    </row>
    <row r="678" spans="1:13">
      <c r="A678" s="5" t="s">
        <v>302</v>
      </c>
      <c r="B678" s="15" t="s">
        <v>306</v>
      </c>
      <c r="C678" s="5" t="s">
        <v>10</v>
      </c>
      <c r="D678" s="6">
        <v>0</v>
      </c>
      <c r="E678" s="7">
        <v>4</v>
      </c>
      <c r="F678" s="7">
        <f t="shared" si="79"/>
        <v>4</v>
      </c>
      <c r="G678" s="7">
        <f t="shared" si="80"/>
        <v>2.4</v>
      </c>
      <c r="H678" s="7">
        <f t="shared" si="78"/>
        <v>1.6</v>
      </c>
      <c r="I678" s="8">
        <f t="shared" si="81"/>
        <v>8</v>
      </c>
      <c r="J678" s="8">
        <f t="shared" si="82"/>
        <v>1928</v>
      </c>
      <c r="K678" s="8">
        <f t="shared" si="83"/>
        <v>200</v>
      </c>
      <c r="M678" s="1">
        <v>654</v>
      </c>
    </row>
    <row r="679" spans="1:13">
      <c r="A679" s="5" t="s">
        <v>302</v>
      </c>
      <c r="B679" s="15" t="s">
        <v>306</v>
      </c>
      <c r="C679" s="5" t="s">
        <v>8</v>
      </c>
      <c r="D679" s="6">
        <v>0</v>
      </c>
      <c r="E679" s="7">
        <v>34</v>
      </c>
      <c r="F679" s="7">
        <f t="shared" si="79"/>
        <v>34</v>
      </c>
      <c r="G679" s="7">
        <f t="shared" si="80"/>
        <v>20.399999999999999</v>
      </c>
      <c r="H679" s="7">
        <f t="shared" si="78"/>
        <v>13.600000000000001</v>
      </c>
      <c r="I679" s="8">
        <f t="shared" si="81"/>
        <v>68</v>
      </c>
      <c r="J679" s="8">
        <f t="shared" si="82"/>
        <v>16388</v>
      </c>
      <c r="K679" s="8">
        <f t="shared" si="83"/>
        <v>1700</v>
      </c>
      <c r="M679" s="1">
        <v>655</v>
      </c>
    </row>
    <row r="680" spans="1:13">
      <c r="A680" s="5" t="s">
        <v>302</v>
      </c>
      <c r="B680" s="15" t="s">
        <v>306</v>
      </c>
      <c r="C680" s="5" t="s">
        <v>161</v>
      </c>
      <c r="D680" s="6">
        <v>0</v>
      </c>
      <c r="E680" s="7">
        <v>32</v>
      </c>
      <c r="F680" s="7">
        <f t="shared" si="79"/>
        <v>32</v>
      </c>
      <c r="G680" s="7">
        <f t="shared" si="80"/>
        <v>19.2</v>
      </c>
      <c r="H680" s="7">
        <f t="shared" si="78"/>
        <v>12.8</v>
      </c>
      <c r="I680" s="8">
        <f t="shared" si="81"/>
        <v>64</v>
      </c>
      <c r="J680" s="8">
        <f t="shared" si="82"/>
        <v>15424</v>
      </c>
      <c r="K680" s="8">
        <f t="shared" si="83"/>
        <v>1600</v>
      </c>
      <c r="M680" s="1">
        <v>656</v>
      </c>
    </row>
    <row r="681" spans="1:13">
      <c r="A681" s="5" t="s">
        <v>302</v>
      </c>
      <c r="B681" s="15" t="s">
        <v>306</v>
      </c>
      <c r="C681" s="5" t="s">
        <v>19</v>
      </c>
      <c r="D681" s="6">
        <v>0</v>
      </c>
      <c r="E681" s="7">
        <v>3</v>
      </c>
      <c r="F681" s="7">
        <f t="shared" si="79"/>
        <v>3</v>
      </c>
      <c r="G681" s="7">
        <f t="shared" si="80"/>
        <v>1.7999999999999998</v>
      </c>
      <c r="H681" s="7">
        <f t="shared" si="78"/>
        <v>1.2000000000000002</v>
      </c>
      <c r="I681" s="8">
        <f t="shared" si="81"/>
        <v>6</v>
      </c>
      <c r="J681" s="8">
        <f t="shared" si="82"/>
        <v>1446</v>
      </c>
      <c r="K681" s="8">
        <f t="shared" si="83"/>
        <v>150</v>
      </c>
      <c r="M681" s="1">
        <v>657</v>
      </c>
    </row>
    <row r="682" spans="1:13">
      <c r="A682" s="5" t="s">
        <v>302</v>
      </c>
      <c r="B682" s="15" t="s">
        <v>306</v>
      </c>
      <c r="C682" s="5" t="s">
        <v>3</v>
      </c>
      <c r="D682" s="6">
        <v>46</v>
      </c>
      <c r="E682" s="7">
        <v>1748</v>
      </c>
      <c r="F682" s="7">
        <f t="shared" si="79"/>
        <v>1794</v>
      </c>
      <c r="G682" s="7">
        <f t="shared" si="80"/>
        <v>1076.3999999999999</v>
      </c>
      <c r="H682" s="7">
        <f t="shared" si="78"/>
        <v>717.6</v>
      </c>
      <c r="I682" s="8">
        <f t="shared" si="81"/>
        <v>3588</v>
      </c>
      <c r="J682" s="8">
        <f t="shared" si="82"/>
        <v>864708</v>
      </c>
      <c r="K682" s="8">
        <f t="shared" si="83"/>
        <v>89700</v>
      </c>
      <c r="M682" s="1">
        <v>658</v>
      </c>
    </row>
    <row r="683" spans="1:13">
      <c r="A683" s="5" t="s">
        <v>302</v>
      </c>
      <c r="B683" s="15" t="s">
        <v>306</v>
      </c>
      <c r="C683" s="5" t="s">
        <v>36</v>
      </c>
      <c r="D683" s="6">
        <v>0</v>
      </c>
      <c r="E683" s="7">
        <v>32</v>
      </c>
      <c r="F683" s="7">
        <f t="shared" si="79"/>
        <v>32</v>
      </c>
      <c r="G683" s="7">
        <f t="shared" si="80"/>
        <v>19.2</v>
      </c>
      <c r="H683" s="7">
        <f t="shared" si="78"/>
        <v>12.8</v>
      </c>
      <c r="I683" s="8">
        <f t="shared" si="81"/>
        <v>64</v>
      </c>
      <c r="J683" s="8">
        <f t="shared" si="82"/>
        <v>15424</v>
      </c>
      <c r="K683" s="8">
        <f t="shared" si="83"/>
        <v>1600</v>
      </c>
      <c r="M683" s="1">
        <v>659</v>
      </c>
    </row>
    <row r="684" spans="1:13">
      <c r="A684" s="5" t="s">
        <v>302</v>
      </c>
      <c r="B684" s="15" t="s">
        <v>307</v>
      </c>
      <c r="C684" s="5" t="s">
        <v>5</v>
      </c>
      <c r="D684" s="6">
        <v>0</v>
      </c>
      <c r="E684" s="7">
        <v>2</v>
      </c>
      <c r="F684" s="7">
        <f t="shared" si="79"/>
        <v>2</v>
      </c>
      <c r="G684" s="7">
        <f t="shared" si="80"/>
        <v>1.2</v>
      </c>
      <c r="H684" s="7">
        <f t="shared" si="78"/>
        <v>0.8</v>
      </c>
      <c r="I684" s="8">
        <f t="shared" si="81"/>
        <v>4</v>
      </c>
      <c r="J684" s="8">
        <f t="shared" si="82"/>
        <v>964</v>
      </c>
      <c r="K684" s="8">
        <f t="shared" si="83"/>
        <v>100</v>
      </c>
      <c r="M684" s="1">
        <v>660</v>
      </c>
    </row>
    <row r="685" spans="1:13">
      <c r="A685" s="5" t="s">
        <v>302</v>
      </c>
      <c r="B685" s="15" t="s">
        <v>307</v>
      </c>
      <c r="C685" s="5" t="s">
        <v>3</v>
      </c>
      <c r="D685" s="6">
        <v>188</v>
      </c>
      <c r="E685" s="7">
        <v>1382</v>
      </c>
      <c r="F685" s="7">
        <f t="shared" si="79"/>
        <v>1570</v>
      </c>
      <c r="G685" s="7">
        <f t="shared" si="80"/>
        <v>942</v>
      </c>
      <c r="H685" s="7">
        <f t="shared" si="78"/>
        <v>628</v>
      </c>
      <c r="I685" s="8">
        <f t="shared" si="81"/>
        <v>3140</v>
      </c>
      <c r="J685" s="8">
        <f t="shared" si="82"/>
        <v>756740</v>
      </c>
      <c r="K685" s="8">
        <f t="shared" si="83"/>
        <v>78500</v>
      </c>
      <c r="M685" s="1">
        <v>661</v>
      </c>
    </row>
    <row r="686" spans="1:13">
      <c r="A686" s="5" t="s">
        <v>302</v>
      </c>
      <c r="B686" s="15" t="s">
        <v>307</v>
      </c>
      <c r="C686" s="5" t="s">
        <v>36</v>
      </c>
      <c r="D686" s="6">
        <v>0</v>
      </c>
      <c r="E686" s="7">
        <v>2</v>
      </c>
      <c r="F686" s="7">
        <f t="shared" si="79"/>
        <v>2</v>
      </c>
      <c r="G686" s="7">
        <f t="shared" si="80"/>
        <v>1.2</v>
      </c>
      <c r="H686" s="7">
        <f t="shared" si="78"/>
        <v>0.8</v>
      </c>
      <c r="I686" s="8">
        <f t="shared" si="81"/>
        <v>4</v>
      </c>
      <c r="J686" s="8">
        <f t="shared" si="82"/>
        <v>964</v>
      </c>
      <c r="K686" s="8">
        <f t="shared" si="83"/>
        <v>100</v>
      </c>
      <c r="M686" s="1">
        <v>662</v>
      </c>
    </row>
    <row r="687" spans="1:13">
      <c r="A687" s="5" t="s">
        <v>302</v>
      </c>
      <c r="B687" s="15" t="s">
        <v>308</v>
      </c>
      <c r="C687" s="5" t="s">
        <v>8</v>
      </c>
      <c r="D687" s="6">
        <v>0</v>
      </c>
      <c r="E687" s="7">
        <v>4</v>
      </c>
      <c r="F687" s="7">
        <f t="shared" si="79"/>
        <v>4</v>
      </c>
      <c r="G687" s="7">
        <f t="shared" si="80"/>
        <v>2.4</v>
      </c>
      <c r="H687" s="7">
        <f t="shared" si="78"/>
        <v>1.6</v>
      </c>
      <c r="I687" s="8">
        <f t="shared" si="81"/>
        <v>8</v>
      </c>
      <c r="J687" s="8">
        <f t="shared" si="82"/>
        <v>1928</v>
      </c>
      <c r="K687" s="8">
        <f t="shared" si="83"/>
        <v>200</v>
      </c>
      <c r="M687" s="1">
        <v>663</v>
      </c>
    </row>
    <row r="688" spans="1:13">
      <c r="A688" s="5" t="s">
        <v>302</v>
      </c>
      <c r="B688" s="15" t="s">
        <v>308</v>
      </c>
      <c r="C688" s="5" t="s">
        <v>3</v>
      </c>
      <c r="D688" s="6">
        <v>0</v>
      </c>
      <c r="E688" s="7">
        <v>609</v>
      </c>
      <c r="F688" s="7">
        <f t="shared" si="79"/>
        <v>609</v>
      </c>
      <c r="G688" s="7">
        <f t="shared" si="80"/>
        <v>365.4</v>
      </c>
      <c r="H688" s="7">
        <f t="shared" si="78"/>
        <v>243.60000000000002</v>
      </c>
      <c r="I688" s="8">
        <f t="shared" si="81"/>
        <v>1218</v>
      </c>
      <c r="J688" s="8">
        <f t="shared" si="82"/>
        <v>293538</v>
      </c>
      <c r="K688" s="8">
        <f t="shared" si="83"/>
        <v>30450</v>
      </c>
      <c r="M688" s="1">
        <v>664</v>
      </c>
    </row>
    <row r="689" spans="1:13">
      <c r="A689" s="5" t="s">
        <v>302</v>
      </c>
      <c r="B689" s="15" t="s">
        <v>308</v>
      </c>
      <c r="C689" s="5" t="s">
        <v>36</v>
      </c>
      <c r="D689" s="6">
        <v>0</v>
      </c>
      <c r="E689" s="7">
        <v>28</v>
      </c>
      <c r="F689" s="7">
        <f t="shared" si="79"/>
        <v>28</v>
      </c>
      <c r="G689" s="7">
        <f t="shared" si="80"/>
        <v>16.8</v>
      </c>
      <c r="H689" s="7">
        <f t="shared" si="78"/>
        <v>11.200000000000001</v>
      </c>
      <c r="I689" s="8">
        <f t="shared" si="81"/>
        <v>56</v>
      </c>
      <c r="J689" s="8">
        <f t="shared" si="82"/>
        <v>13496</v>
      </c>
      <c r="K689" s="8">
        <f t="shared" si="83"/>
        <v>1400</v>
      </c>
      <c r="M689" s="1">
        <v>665</v>
      </c>
    </row>
    <row r="690" spans="1:13">
      <c r="A690" s="5" t="s">
        <v>302</v>
      </c>
      <c r="B690" s="15" t="s">
        <v>309</v>
      </c>
      <c r="C690" s="5" t="s">
        <v>5</v>
      </c>
      <c r="D690" s="6">
        <v>0</v>
      </c>
      <c r="E690" s="7">
        <v>1</v>
      </c>
      <c r="F690" s="7">
        <f t="shared" si="79"/>
        <v>1</v>
      </c>
      <c r="G690" s="7">
        <f t="shared" si="80"/>
        <v>0.6</v>
      </c>
      <c r="H690" s="7">
        <f t="shared" si="78"/>
        <v>0.4</v>
      </c>
      <c r="I690" s="8">
        <f t="shared" si="81"/>
        <v>2</v>
      </c>
      <c r="J690" s="8">
        <f t="shared" si="82"/>
        <v>482</v>
      </c>
      <c r="K690" s="8">
        <f t="shared" si="83"/>
        <v>50</v>
      </c>
      <c r="M690" s="1">
        <v>666</v>
      </c>
    </row>
    <row r="691" spans="1:13">
      <c r="A691" s="5" t="s">
        <v>302</v>
      </c>
      <c r="B691" s="15" t="s">
        <v>309</v>
      </c>
      <c r="C691" s="5" t="s">
        <v>10</v>
      </c>
      <c r="D691" s="6">
        <v>0</v>
      </c>
      <c r="E691" s="7">
        <v>1</v>
      </c>
      <c r="F691" s="7">
        <f t="shared" si="79"/>
        <v>1</v>
      </c>
      <c r="G691" s="7">
        <f t="shared" si="80"/>
        <v>0.6</v>
      </c>
      <c r="H691" s="7">
        <f t="shared" si="78"/>
        <v>0.4</v>
      </c>
      <c r="I691" s="8">
        <f t="shared" si="81"/>
        <v>2</v>
      </c>
      <c r="J691" s="8">
        <f t="shared" si="82"/>
        <v>482</v>
      </c>
      <c r="K691" s="8">
        <f t="shared" si="83"/>
        <v>50</v>
      </c>
      <c r="M691" s="1">
        <v>667</v>
      </c>
    </row>
    <row r="692" spans="1:13">
      <c r="A692" s="5" t="s">
        <v>302</v>
      </c>
      <c r="B692" s="15" t="s">
        <v>309</v>
      </c>
      <c r="C692" s="5" t="s">
        <v>8</v>
      </c>
      <c r="D692" s="6">
        <v>0</v>
      </c>
      <c r="E692" s="7">
        <v>1</v>
      </c>
      <c r="F692" s="7">
        <f t="shared" si="79"/>
        <v>1</v>
      </c>
      <c r="G692" s="7">
        <f t="shared" si="80"/>
        <v>0.6</v>
      </c>
      <c r="H692" s="7">
        <f t="shared" si="78"/>
        <v>0.4</v>
      </c>
      <c r="I692" s="8">
        <f t="shared" si="81"/>
        <v>2</v>
      </c>
      <c r="J692" s="8">
        <f t="shared" si="82"/>
        <v>482</v>
      </c>
      <c r="K692" s="8">
        <f t="shared" si="83"/>
        <v>50</v>
      </c>
      <c r="M692" s="1">
        <v>668</v>
      </c>
    </row>
    <row r="693" spans="1:13">
      <c r="A693" s="5" t="s">
        <v>302</v>
      </c>
      <c r="B693" s="15" t="s">
        <v>309</v>
      </c>
      <c r="C693" s="5" t="s">
        <v>161</v>
      </c>
      <c r="D693" s="6">
        <v>0</v>
      </c>
      <c r="E693" s="7">
        <v>3</v>
      </c>
      <c r="F693" s="7">
        <f t="shared" si="79"/>
        <v>3</v>
      </c>
      <c r="G693" s="7">
        <f t="shared" si="80"/>
        <v>1.7999999999999998</v>
      </c>
      <c r="H693" s="7">
        <f t="shared" si="78"/>
        <v>1.2000000000000002</v>
      </c>
      <c r="I693" s="8">
        <f t="shared" si="81"/>
        <v>6</v>
      </c>
      <c r="J693" s="8">
        <f t="shared" si="82"/>
        <v>1446</v>
      </c>
      <c r="K693" s="8">
        <f t="shared" si="83"/>
        <v>150</v>
      </c>
      <c r="M693" s="1">
        <v>669</v>
      </c>
    </row>
    <row r="694" spans="1:13">
      <c r="A694" s="5" t="s">
        <v>302</v>
      </c>
      <c r="B694" s="15" t="s">
        <v>309</v>
      </c>
      <c r="C694" s="5" t="s">
        <v>3</v>
      </c>
      <c r="D694" s="6">
        <v>276</v>
      </c>
      <c r="E694" s="7">
        <v>788</v>
      </c>
      <c r="F694" s="7">
        <f t="shared" si="79"/>
        <v>1064</v>
      </c>
      <c r="G694" s="7">
        <f t="shared" si="80"/>
        <v>638.4</v>
      </c>
      <c r="H694" s="7">
        <f t="shared" si="78"/>
        <v>425.6</v>
      </c>
      <c r="I694" s="8">
        <f t="shared" si="81"/>
        <v>2128</v>
      </c>
      <c r="J694" s="8">
        <f t="shared" si="82"/>
        <v>512848</v>
      </c>
      <c r="K694" s="8">
        <f t="shared" si="83"/>
        <v>53200</v>
      </c>
      <c r="M694" s="1">
        <v>670</v>
      </c>
    </row>
    <row r="695" spans="1:13">
      <c r="A695" s="5" t="s">
        <v>302</v>
      </c>
      <c r="B695" s="15" t="s">
        <v>309</v>
      </c>
      <c r="C695" s="5" t="s">
        <v>36</v>
      </c>
      <c r="D695" s="6">
        <v>0</v>
      </c>
      <c r="E695" s="7">
        <v>30</v>
      </c>
      <c r="F695" s="7">
        <f t="shared" si="79"/>
        <v>30</v>
      </c>
      <c r="G695" s="7">
        <f t="shared" si="80"/>
        <v>18</v>
      </c>
      <c r="H695" s="7">
        <f t="shared" si="78"/>
        <v>12</v>
      </c>
      <c r="I695" s="8">
        <f t="shared" si="81"/>
        <v>60</v>
      </c>
      <c r="J695" s="8">
        <f t="shared" si="82"/>
        <v>14460</v>
      </c>
      <c r="K695" s="8">
        <f t="shared" si="83"/>
        <v>1500</v>
      </c>
      <c r="M695" s="1">
        <v>671</v>
      </c>
    </row>
    <row r="696" spans="1:13">
      <c r="A696" s="5" t="s">
        <v>302</v>
      </c>
      <c r="B696" s="15" t="s">
        <v>310</v>
      </c>
      <c r="C696" s="5" t="s">
        <v>5</v>
      </c>
      <c r="D696" s="6">
        <v>0</v>
      </c>
      <c r="E696" s="7">
        <v>17</v>
      </c>
      <c r="F696" s="7">
        <f t="shared" si="79"/>
        <v>17</v>
      </c>
      <c r="G696" s="7">
        <f t="shared" si="80"/>
        <v>10.199999999999999</v>
      </c>
      <c r="H696" s="7">
        <f t="shared" si="78"/>
        <v>6.8000000000000007</v>
      </c>
      <c r="I696" s="8">
        <f t="shared" si="81"/>
        <v>34</v>
      </c>
      <c r="J696" s="8">
        <f t="shared" si="82"/>
        <v>8194</v>
      </c>
      <c r="K696" s="8">
        <f t="shared" si="83"/>
        <v>850</v>
      </c>
      <c r="M696" s="1">
        <v>672</v>
      </c>
    </row>
    <row r="697" spans="1:13">
      <c r="A697" s="5" t="s">
        <v>302</v>
      </c>
      <c r="B697" s="15" t="s">
        <v>310</v>
      </c>
      <c r="C697" s="5" t="s">
        <v>8</v>
      </c>
      <c r="D697" s="6">
        <v>0</v>
      </c>
      <c r="E697" s="7">
        <v>9</v>
      </c>
      <c r="F697" s="7">
        <f t="shared" si="79"/>
        <v>9</v>
      </c>
      <c r="G697" s="7">
        <f t="shared" si="80"/>
        <v>5.3999999999999995</v>
      </c>
      <c r="H697" s="7">
        <f t="shared" si="78"/>
        <v>3.6</v>
      </c>
      <c r="I697" s="8">
        <f t="shared" si="81"/>
        <v>18</v>
      </c>
      <c r="J697" s="8">
        <f t="shared" si="82"/>
        <v>4338</v>
      </c>
      <c r="K697" s="8">
        <f t="shared" si="83"/>
        <v>450</v>
      </c>
      <c r="M697" s="1">
        <v>673</v>
      </c>
    </row>
    <row r="698" spans="1:13">
      <c r="A698" s="5" t="s">
        <v>302</v>
      </c>
      <c r="B698" s="15" t="s">
        <v>310</v>
      </c>
      <c r="C698" s="5" t="s">
        <v>161</v>
      </c>
      <c r="D698" s="6">
        <v>0</v>
      </c>
      <c r="E698" s="7">
        <v>14</v>
      </c>
      <c r="F698" s="7">
        <f t="shared" si="79"/>
        <v>14</v>
      </c>
      <c r="G698" s="7">
        <f t="shared" si="80"/>
        <v>8.4</v>
      </c>
      <c r="H698" s="7">
        <f t="shared" si="78"/>
        <v>5.6000000000000005</v>
      </c>
      <c r="I698" s="8">
        <f t="shared" si="81"/>
        <v>28</v>
      </c>
      <c r="J698" s="8">
        <f t="shared" si="82"/>
        <v>6748</v>
      </c>
      <c r="K698" s="8">
        <f t="shared" si="83"/>
        <v>700</v>
      </c>
      <c r="M698" s="1">
        <v>674</v>
      </c>
    </row>
    <row r="699" spans="1:13">
      <c r="A699" s="5" t="s">
        <v>302</v>
      </c>
      <c r="B699" s="15" t="s">
        <v>310</v>
      </c>
      <c r="C699" s="5" t="s">
        <v>3</v>
      </c>
      <c r="D699" s="6">
        <v>339</v>
      </c>
      <c r="E699" s="7">
        <v>2112</v>
      </c>
      <c r="F699" s="7">
        <f t="shared" si="79"/>
        <v>2451</v>
      </c>
      <c r="G699" s="7">
        <f t="shared" si="80"/>
        <v>1470.6</v>
      </c>
      <c r="H699" s="7">
        <f t="shared" si="78"/>
        <v>980.40000000000009</v>
      </c>
      <c r="I699" s="8">
        <f t="shared" si="81"/>
        <v>4902</v>
      </c>
      <c r="J699" s="8">
        <f t="shared" si="82"/>
        <v>1181382</v>
      </c>
      <c r="K699" s="8">
        <f t="shared" si="83"/>
        <v>122550</v>
      </c>
      <c r="M699" s="1">
        <v>675</v>
      </c>
    </row>
    <row r="700" spans="1:13">
      <c r="A700" s="5" t="s">
        <v>302</v>
      </c>
      <c r="B700" s="15" t="s">
        <v>310</v>
      </c>
      <c r="C700" s="5" t="s">
        <v>36</v>
      </c>
      <c r="D700" s="6">
        <v>0</v>
      </c>
      <c r="E700" s="7">
        <v>9</v>
      </c>
      <c r="F700" s="7">
        <f t="shared" si="79"/>
        <v>9</v>
      </c>
      <c r="G700" s="7">
        <f t="shared" si="80"/>
        <v>5.3999999999999995</v>
      </c>
      <c r="H700" s="7">
        <f t="shared" si="78"/>
        <v>3.6</v>
      </c>
      <c r="I700" s="8">
        <f t="shared" si="81"/>
        <v>18</v>
      </c>
      <c r="J700" s="8">
        <f t="shared" si="82"/>
        <v>4338</v>
      </c>
      <c r="K700" s="8">
        <f t="shared" si="83"/>
        <v>450</v>
      </c>
      <c r="M700" s="1">
        <v>676</v>
      </c>
    </row>
    <row r="701" spans="1:13">
      <c r="A701" s="5" t="s">
        <v>302</v>
      </c>
      <c r="B701" s="15" t="s">
        <v>311</v>
      </c>
      <c r="C701" s="5" t="s">
        <v>8</v>
      </c>
      <c r="D701" s="6">
        <v>0</v>
      </c>
      <c r="E701" s="7">
        <v>2</v>
      </c>
      <c r="F701" s="7">
        <f t="shared" si="79"/>
        <v>2</v>
      </c>
      <c r="G701" s="7">
        <f t="shared" si="80"/>
        <v>1.2</v>
      </c>
      <c r="H701" s="7">
        <f t="shared" si="78"/>
        <v>0.8</v>
      </c>
      <c r="I701" s="8">
        <f t="shared" si="81"/>
        <v>4</v>
      </c>
      <c r="J701" s="8">
        <f t="shared" si="82"/>
        <v>964</v>
      </c>
      <c r="K701" s="8">
        <f t="shared" si="83"/>
        <v>100</v>
      </c>
      <c r="M701" s="1">
        <v>677</v>
      </c>
    </row>
    <row r="702" spans="1:13">
      <c r="A702" s="5" t="s">
        <v>302</v>
      </c>
      <c r="B702" s="15" t="s">
        <v>311</v>
      </c>
      <c r="C702" s="5" t="s">
        <v>3</v>
      </c>
      <c r="D702" s="6">
        <v>98</v>
      </c>
      <c r="E702" s="7">
        <v>600</v>
      </c>
      <c r="F702" s="7">
        <f t="shared" si="79"/>
        <v>698</v>
      </c>
      <c r="G702" s="7">
        <f t="shared" si="80"/>
        <v>418.8</v>
      </c>
      <c r="H702" s="7">
        <f t="shared" si="78"/>
        <v>279.2</v>
      </c>
      <c r="I702" s="8">
        <f t="shared" si="81"/>
        <v>1396</v>
      </c>
      <c r="J702" s="8">
        <f t="shared" si="82"/>
        <v>336436</v>
      </c>
      <c r="K702" s="8">
        <f t="shared" si="83"/>
        <v>34900</v>
      </c>
      <c r="M702" s="1">
        <v>678</v>
      </c>
    </row>
    <row r="703" spans="1:13">
      <c r="A703" s="5" t="s">
        <v>302</v>
      </c>
      <c r="B703" s="15" t="s">
        <v>312</v>
      </c>
      <c r="C703" s="5" t="s">
        <v>161</v>
      </c>
      <c r="D703" s="6">
        <v>0</v>
      </c>
      <c r="E703" s="7">
        <v>31</v>
      </c>
      <c r="F703" s="7">
        <f t="shared" si="79"/>
        <v>31</v>
      </c>
      <c r="G703" s="7">
        <f t="shared" si="80"/>
        <v>18.599999999999998</v>
      </c>
      <c r="H703" s="7">
        <f t="shared" si="78"/>
        <v>12.4</v>
      </c>
      <c r="I703" s="8">
        <f t="shared" si="81"/>
        <v>62</v>
      </c>
      <c r="J703" s="8">
        <f t="shared" si="82"/>
        <v>14942</v>
      </c>
      <c r="K703" s="8">
        <f t="shared" si="83"/>
        <v>1550</v>
      </c>
      <c r="M703" s="1">
        <v>679</v>
      </c>
    </row>
    <row r="704" spans="1:13">
      <c r="A704" s="5" t="s">
        <v>302</v>
      </c>
      <c r="B704" s="15" t="s">
        <v>312</v>
      </c>
      <c r="C704" s="5" t="s">
        <v>3</v>
      </c>
      <c r="D704" s="6">
        <v>225</v>
      </c>
      <c r="E704" s="7">
        <v>469</v>
      </c>
      <c r="F704" s="7">
        <f t="shared" si="79"/>
        <v>694</v>
      </c>
      <c r="G704" s="7">
        <f t="shared" si="80"/>
        <v>416.4</v>
      </c>
      <c r="H704" s="7">
        <f t="shared" si="78"/>
        <v>277.60000000000002</v>
      </c>
      <c r="I704" s="8">
        <f t="shared" si="81"/>
        <v>1388</v>
      </c>
      <c r="J704" s="8">
        <f t="shared" si="82"/>
        <v>334508</v>
      </c>
      <c r="K704" s="8">
        <f t="shared" si="83"/>
        <v>34700</v>
      </c>
      <c r="M704" s="1">
        <v>680</v>
      </c>
    </row>
    <row r="705" spans="1:13">
      <c r="A705" s="5" t="s">
        <v>302</v>
      </c>
      <c r="B705" s="15" t="s">
        <v>312</v>
      </c>
      <c r="C705" s="5" t="s">
        <v>36</v>
      </c>
      <c r="D705" s="6">
        <v>0</v>
      </c>
      <c r="E705" s="7">
        <v>75</v>
      </c>
      <c r="F705" s="7">
        <f t="shared" si="79"/>
        <v>75</v>
      </c>
      <c r="G705" s="7">
        <f t="shared" si="80"/>
        <v>45</v>
      </c>
      <c r="H705" s="7">
        <f t="shared" si="78"/>
        <v>30</v>
      </c>
      <c r="I705" s="8">
        <f t="shared" si="81"/>
        <v>150</v>
      </c>
      <c r="J705" s="8">
        <f t="shared" si="82"/>
        <v>36150</v>
      </c>
      <c r="K705" s="8">
        <f t="shared" si="83"/>
        <v>3750</v>
      </c>
      <c r="M705" s="1">
        <v>681</v>
      </c>
    </row>
    <row r="706" spans="1:13">
      <c r="A706" s="5" t="s">
        <v>302</v>
      </c>
      <c r="B706" s="15" t="s">
        <v>313</v>
      </c>
      <c r="C706" s="5" t="s">
        <v>5</v>
      </c>
      <c r="D706" s="6">
        <v>0</v>
      </c>
      <c r="E706" s="7">
        <v>4</v>
      </c>
      <c r="F706" s="7">
        <f t="shared" si="79"/>
        <v>4</v>
      </c>
      <c r="G706" s="7">
        <f t="shared" si="80"/>
        <v>2.4</v>
      </c>
      <c r="H706" s="7">
        <f t="shared" si="78"/>
        <v>1.6</v>
      </c>
      <c r="I706" s="8">
        <f t="shared" si="81"/>
        <v>8</v>
      </c>
      <c r="J706" s="8">
        <f t="shared" si="82"/>
        <v>1928</v>
      </c>
      <c r="K706" s="8">
        <f t="shared" si="83"/>
        <v>200</v>
      </c>
      <c r="M706" s="1">
        <v>682</v>
      </c>
    </row>
    <row r="707" spans="1:13">
      <c r="A707" s="5" t="s">
        <v>302</v>
      </c>
      <c r="B707" s="15" t="s">
        <v>313</v>
      </c>
      <c r="C707" s="5" t="s">
        <v>8</v>
      </c>
      <c r="D707" s="6">
        <v>0</v>
      </c>
      <c r="E707" s="7">
        <v>3</v>
      </c>
      <c r="F707" s="7">
        <f t="shared" si="79"/>
        <v>3</v>
      </c>
      <c r="G707" s="7">
        <f t="shared" si="80"/>
        <v>1.7999999999999998</v>
      </c>
      <c r="H707" s="7">
        <f t="shared" si="78"/>
        <v>1.2000000000000002</v>
      </c>
      <c r="I707" s="8">
        <f t="shared" si="81"/>
        <v>6</v>
      </c>
      <c r="J707" s="8">
        <f t="shared" si="82"/>
        <v>1446</v>
      </c>
      <c r="K707" s="8">
        <f t="shared" si="83"/>
        <v>150</v>
      </c>
      <c r="M707" s="1">
        <v>683</v>
      </c>
    </row>
    <row r="708" spans="1:13">
      <c r="A708" s="5" t="s">
        <v>302</v>
      </c>
      <c r="B708" s="15" t="s">
        <v>313</v>
      </c>
      <c r="C708" s="5" t="s">
        <v>161</v>
      </c>
      <c r="D708" s="6">
        <v>0</v>
      </c>
      <c r="E708" s="7">
        <v>3</v>
      </c>
      <c r="F708" s="7">
        <f t="shared" si="79"/>
        <v>3</v>
      </c>
      <c r="G708" s="7">
        <f t="shared" si="80"/>
        <v>1.7999999999999998</v>
      </c>
      <c r="H708" s="7">
        <f t="shared" si="78"/>
        <v>1.2000000000000002</v>
      </c>
      <c r="I708" s="8">
        <f t="shared" si="81"/>
        <v>6</v>
      </c>
      <c r="J708" s="8">
        <f t="shared" si="82"/>
        <v>1446</v>
      </c>
      <c r="K708" s="8">
        <f t="shared" si="83"/>
        <v>150</v>
      </c>
      <c r="M708" s="1">
        <v>684</v>
      </c>
    </row>
    <row r="709" spans="1:13">
      <c r="A709" s="5" t="s">
        <v>302</v>
      </c>
      <c r="B709" s="15" t="s">
        <v>313</v>
      </c>
      <c r="C709" s="5" t="s">
        <v>3</v>
      </c>
      <c r="D709" s="6">
        <f>128+4</f>
        <v>132</v>
      </c>
      <c r="E709" s="7">
        <v>1024</v>
      </c>
      <c r="F709" s="7">
        <f t="shared" si="79"/>
        <v>1156</v>
      </c>
      <c r="G709" s="7">
        <f t="shared" si="80"/>
        <v>693.6</v>
      </c>
      <c r="H709" s="7">
        <f t="shared" si="78"/>
        <v>462.40000000000003</v>
      </c>
      <c r="I709" s="8">
        <f t="shared" si="81"/>
        <v>2312</v>
      </c>
      <c r="J709" s="8">
        <f t="shared" si="82"/>
        <v>557192</v>
      </c>
      <c r="K709" s="8">
        <f t="shared" si="83"/>
        <v>57800</v>
      </c>
      <c r="M709" s="1">
        <v>685</v>
      </c>
    </row>
    <row r="710" spans="1:13">
      <c r="A710" s="5" t="s">
        <v>302</v>
      </c>
      <c r="B710" s="15" t="s">
        <v>313</v>
      </c>
      <c r="C710" s="5" t="s">
        <v>36</v>
      </c>
      <c r="D710" s="6">
        <v>0</v>
      </c>
      <c r="E710" s="7">
        <v>34</v>
      </c>
      <c r="F710" s="7">
        <f t="shared" si="79"/>
        <v>34</v>
      </c>
      <c r="G710" s="7">
        <f t="shared" si="80"/>
        <v>20.399999999999999</v>
      </c>
      <c r="H710" s="7">
        <f t="shared" si="78"/>
        <v>13.600000000000001</v>
      </c>
      <c r="I710" s="8">
        <f t="shared" si="81"/>
        <v>68</v>
      </c>
      <c r="J710" s="8">
        <f t="shared" si="82"/>
        <v>16388</v>
      </c>
      <c r="K710" s="8">
        <f t="shared" si="83"/>
        <v>1700</v>
      </c>
      <c r="M710" s="1">
        <v>686</v>
      </c>
    </row>
    <row r="711" spans="1:13">
      <c r="A711" s="5" t="s">
        <v>302</v>
      </c>
      <c r="B711" s="15" t="s">
        <v>314</v>
      </c>
      <c r="C711" s="5" t="s">
        <v>5</v>
      </c>
      <c r="D711" s="6">
        <v>0</v>
      </c>
      <c r="E711" s="7">
        <v>16</v>
      </c>
      <c r="F711" s="7">
        <f t="shared" si="79"/>
        <v>16</v>
      </c>
      <c r="G711" s="7">
        <f t="shared" si="80"/>
        <v>9.6</v>
      </c>
      <c r="H711" s="7">
        <f t="shared" si="78"/>
        <v>6.4</v>
      </c>
      <c r="I711" s="8">
        <f t="shared" si="81"/>
        <v>32</v>
      </c>
      <c r="J711" s="8">
        <f t="shared" si="82"/>
        <v>7712</v>
      </c>
      <c r="K711" s="8">
        <f t="shared" si="83"/>
        <v>800</v>
      </c>
      <c r="M711" s="1">
        <v>687</v>
      </c>
    </row>
    <row r="712" spans="1:13">
      <c r="A712" s="5" t="s">
        <v>302</v>
      </c>
      <c r="B712" s="15" t="s">
        <v>314</v>
      </c>
      <c r="C712" s="5" t="s">
        <v>10</v>
      </c>
      <c r="D712" s="6">
        <v>0</v>
      </c>
      <c r="E712" s="7">
        <v>9</v>
      </c>
      <c r="F712" s="7">
        <f t="shared" si="79"/>
        <v>9</v>
      </c>
      <c r="G712" s="7">
        <f t="shared" si="80"/>
        <v>5.3999999999999995</v>
      </c>
      <c r="H712" s="7">
        <f t="shared" si="78"/>
        <v>3.6</v>
      </c>
      <c r="I712" s="8">
        <f t="shared" si="81"/>
        <v>18</v>
      </c>
      <c r="J712" s="8">
        <f t="shared" si="82"/>
        <v>4338</v>
      </c>
      <c r="K712" s="8">
        <f t="shared" si="83"/>
        <v>450</v>
      </c>
      <c r="M712" s="1">
        <v>688</v>
      </c>
    </row>
    <row r="713" spans="1:13">
      <c r="A713" s="5" t="s">
        <v>302</v>
      </c>
      <c r="B713" s="15" t="s">
        <v>314</v>
      </c>
      <c r="C713" s="5" t="s">
        <v>8</v>
      </c>
      <c r="D713" s="6">
        <v>0</v>
      </c>
      <c r="E713" s="7">
        <v>125</v>
      </c>
      <c r="F713" s="7">
        <f t="shared" si="79"/>
        <v>125</v>
      </c>
      <c r="G713" s="7">
        <f t="shared" si="80"/>
        <v>75</v>
      </c>
      <c r="H713" s="7">
        <f t="shared" si="78"/>
        <v>50</v>
      </c>
      <c r="I713" s="8">
        <f t="shared" si="81"/>
        <v>250</v>
      </c>
      <c r="J713" s="8">
        <f t="shared" si="82"/>
        <v>60250</v>
      </c>
      <c r="K713" s="8">
        <f t="shared" si="83"/>
        <v>6250</v>
      </c>
      <c r="M713" s="1">
        <v>689</v>
      </c>
    </row>
    <row r="714" spans="1:13">
      <c r="A714" s="5" t="s">
        <v>302</v>
      </c>
      <c r="B714" s="15" t="s">
        <v>314</v>
      </c>
      <c r="C714" s="5" t="s">
        <v>3</v>
      </c>
      <c r="D714" s="6">
        <f>1894+28+6</f>
        <v>1928</v>
      </c>
      <c r="E714" s="7">
        <v>4392</v>
      </c>
      <c r="F714" s="7">
        <f t="shared" si="79"/>
        <v>6320</v>
      </c>
      <c r="G714" s="7">
        <f t="shared" si="80"/>
        <v>3792</v>
      </c>
      <c r="H714" s="7">
        <f t="shared" si="78"/>
        <v>2528</v>
      </c>
      <c r="I714" s="8">
        <f t="shared" si="81"/>
        <v>12640</v>
      </c>
      <c r="J714" s="8">
        <f t="shared" si="82"/>
        <v>3046240</v>
      </c>
      <c r="K714" s="8">
        <f t="shared" si="83"/>
        <v>316000</v>
      </c>
      <c r="M714" s="1">
        <v>690</v>
      </c>
    </row>
    <row r="715" spans="1:13">
      <c r="A715" s="5" t="s">
        <v>302</v>
      </c>
      <c r="B715" s="15" t="s">
        <v>314</v>
      </c>
      <c r="C715" s="5" t="s">
        <v>36</v>
      </c>
      <c r="D715" s="6">
        <v>0</v>
      </c>
      <c r="E715" s="7">
        <v>1</v>
      </c>
      <c r="F715" s="7">
        <f t="shared" si="79"/>
        <v>1</v>
      </c>
      <c r="G715" s="7">
        <f t="shared" si="80"/>
        <v>0.6</v>
      </c>
      <c r="H715" s="7">
        <f t="shared" si="78"/>
        <v>0.4</v>
      </c>
      <c r="I715" s="8">
        <f t="shared" si="81"/>
        <v>2</v>
      </c>
      <c r="J715" s="8">
        <f t="shared" si="82"/>
        <v>482</v>
      </c>
      <c r="K715" s="8">
        <f t="shared" si="83"/>
        <v>50</v>
      </c>
      <c r="M715" s="1">
        <v>691</v>
      </c>
    </row>
    <row r="716" spans="1:13">
      <c r="A716" s="5" t="s">
        <v>302</v>
      </c>
      <c r="B716" s="15" t="s">
        <v>315</v>
      </c>
      <c r="C716" s="5" t="s">
        <v>3</v>
      </c>
      <c r="D716" s="6">
        <v>157</v>
      </c>
      <c r="E716" s="7">
        <v>601</v>
      </c>
      <c r="F716" s="7">
        <f t="shared" si="79"/>
        <v>758</v>
      </c>
      <c r="G716" s="7">
        <f t="shared" si="80"/>
        <v>454.8</v>
      </c>
      <c r="H716" s="7">
        <f t="shared" si="78"/>
        <v>303.2</v>
      </c>
      <c r="I716" s="8">
        <f t="shared" si="81"/>
        <v>1516</v>
      </c>
      <c r="J716" s="8">
        <f t="shared" si="82"/>
        <v>365356</v>
      </c>
      <c r="K716" s="8">
        <f t="shared" si="83"/>
        <v>37900</v>
      </c>
      <c r="M716" s="1">
        <v>692</v>
      </c>
    </row>
    <row r="717" spans="1:13">
      <c r="A717" s="5" t="s">
        <v>302</v>
      </c>
      <c r="B717" s="15" t="s">
        <v>315</v>
      </c>
      <c r="C717" s="5" t="s">
        <v>36</v>
      </c>
      <c r="D717" s="6">
        <v>0</v>
      </c>
      <c r="E717" s="7">
        <v>12</v>
      </c>
      <c r="F717" s="7">
        <f t="shared" si="79"/>
        <v>12</v>
      </c>
      <c r="G717" s="7">
        <f t="shared" si="80"/>
        <v>7.1999999999999993</v>
      </c>
      <c r="H717" s="7">
        <f t="shared" si="78"/>
        <v>4.8000000000000007</v>
      </c>
      <c r="I717" s="8">
        <f t="shared" si="81"/>
        <v>24</v>
      </c>
      <c r="J717" s="8">
        <f t="shared" si="82"/>
        <v>5784</v>
      </c>
      <c r="K717" s="8">
        <f t="shared" si="83"/>
        <v>600</v>
      </c>
      <c r="M717" s="1">
        <v>693</v>
      </c>
    </row>
    <row r="718" spans="1:13">
      <c r="A718" s="5" t="s">
        <v>302</v>
      </c>
      <c r="B718" s="15" t="s">
        <v>316</v>
      </c>
      <c r="C718" s="5" t="s">
        <v>5</v>
      </c>
      <c r="D718" s="6">
        <v>0</v>
      </c>
      <c r="E718" s="7">
        <v>39</v>
      </c>
      <c r="F718" s="7">
        <f t="shared" si="79"/>
        <v>39</v>
      </c>
      <c r="G718" s="7">
        <f t="shared" si="80"/>
        <v>23.4</v>
      </c>
      <c r="H718" s="7">
        <f t="shared" si="78"/>
        <v>15.600000000000001</v>
      </c>
      <c r="I718" s="8">
        <f t="shared" si="81"/>
        <v>78</v>
      </c>
      <c r="J718" s="8">
        <f t="shared" si="82"/>
        <v>18798</v>
      </c>
      <c r="K718" s="8">
        <f t="shared" si="83"/>
        <v>1950</v>
      </c>
      <c r="M718" s="1">
        <v>694</v>
      </c>
    </row>
    <row r="719" spans="1:13">
      <c r="A719" s="5" t="s">
        <v>302</v>
      </c>
      <c r="B719" s="15" t="s">
        <v>316</v>
      </c>
      <c r="C719" s="5" t="s">
        <v>8</v>
      </c>
      <c r="D719" s="6">
        <v>0</v>
      </c>
      <c r="E719" s="7">
        <v>10</v>
      </c>
      <c r="F719" s="7">
        <f t="shared" si="79"/>
        <v>10</v>
      </c>
      <c r="G719" s="7">
        <f t="shared" si="80"/>
        <v>6</v>
      </c>
      <c r="H719" s="7">
        <f t="shared" si="78"/>
        <v>4</v>
      </c>
      <c r="I719" s="8">
        <f t="shared" si="81"/>
        <v>20</v>
      </c>
      <c r="J719" s="8">
        <f t="shared" si="82"/>
        <v>4820</v>
      </c>
      <c r="K719" s="8">
        <f t="shared" si="83"/>
        <v>500</v>
      </c>
      <c r="M719" s="1">
        <v>695</v>
      </c>
    </row>
    <row r="720" spans="1:13">
      <c r="A720" s="5" t="s">
        <v>302</v>
      </c>
      <c r="B720" s="15" t="s">
        <v>316</v>
      </c>
      <c r="C720" s="5" t="s">
        <v>3</v>
      </c>
      <c r="D720" s="6">
        <f>251+1</f>
        <v>252</v>
      </c>
      <c r="E720" s="7">
        <v>1177</v>
      </c>
      <c r="F720" s="7">
        <f t="shared" si="79"/>
        <v>1429</v>
      </c>
      <c r="G720" s="7">
        <f t="shared" si="80"/>
        <v>857.4</v>
      </c>
      <c r="H720" s="7">
        <f t="shared" si="78"/>
        <v>571.6</v>
      </c>
      <c r="I720" s="8">
        <f t="shared" si="81"/>
        <v>2858</v>
      </c>
      <c r="J720" s="8">
        <f t="shared" si="82"/>
        <v>688778</v>
      </c>
      <c r="K720" s="8">
        <f t="shared" si="83"/>
        <v>71450</v>
      </c>
      <c r="M720" s="1">
        <v>696</v>
      </c>
    </row>
    <row r="721" spans="1:13">
      <c r="A721" s="5" t="s">
        <v>302</v>
      </c>
      <c r="B721" s="15" t="s">
        <v>316</v>
      </c>
      <c r="C721" s="5" t="s">
        <v>36</v>
      </c>
      <c r="D721" s="6">
        <v>0</v>
      </c>
      <c r="E721" s="7">
        <v>21</v>
      </c>
      <c r="F721" s="7">
        <f t="shared" si="79"/>
        <v>21</v>
      </c>
      <c r="G721" s="7">
        <f t="shared" si="80"/>
        <v>12.6</v>
      </c>
      <c r="H721" s="7">
        <f t="shared" si="78"/>
        <v>8.4</v>
      </c>
      <c r="I721" s="8">
        <f t="shared" si="81"/>
        <v>42</v>
      </c>
      <c r="J721" s="8">
        <f t="shared" si="82"/>
        <v>10122</v>
      </c>
      <c r="K721" s="8">
        <f t="shared" si="83"/>
        <v>1050</v>
      </c>
      <c r="M721" s="1">
        <v>697</v>
      </c>
    </row>
    <row r="722" spans="1:13">
      <c r="A722" s="5" t="s">
        <v>302</v>
      </c>
      <c r="B722" s="15" t="s">
        <v>317</v>
      </c>
      <c r="C722" s="5" t="s">
        <v>10</v>
      </c>
      <c r="D722" s="6">
        <v>0</v>
      </c>
      <c r="E722" s="7">
        <v>7</v>
      </c>
      <c r="F722" s="7">
        <f t="shared" si="79"/>
        <v>7</v>
      </c>
      <c r="G722" s="7">
        <f t="shared" si="80"/>
        <v>4.2</v>
      </c>
      <c r="H722" s="7">
        <f t="shared" si="78"/>
        <v>2.8000000000000003</v>
      </c>
      <c r="I722" s="8">
        <f t="shared" si="81"/>
        <v>14</v>
      </c>
      <c r="J722" s="8">
        <f t="shared" si="82"/>
        <v>3374</v>
      </c>
      <c r="K722" s="8">
        <f t="shared" si="83"/>
        <v>350</v>
      </c>
      <c r="M722" s="1">
        <v>698</v>
      </c>
    </row>
    <row r="723" spans="1:13">
      <c r="A723" s="5" t="s">
        <v>302</v>
      </c>
      <c r="B723" s="15" t="s">
        <v>317</v>
      </c>
      <c r="C723" s="5" t="s">
        <v>3</v>
      </c>
      <c r="D723" s="6">
        <v>31</v>
      </c>
      <c r="E723" s="7">
        <v>762</v>
      </c>
      <c r="F723" s="7">
        <f t="shared" si="79"/>
        <v>793</v>
      </c>
      <c r="G723" s="7">
        <f t="shared" si="80"/>
        <v>475.79999999999995</v>
      </c>
      <c r="H723" s="7">
        <f t="shared" si="78"/>
        <v>317.20000000000005</v>
      </c>
      <c r="I723" s="8">
        <f t="shared" si="81"/>
        <v>1586</v>
      </c>
      <c r="J723" s="8">
        <f t="shared" si="82"/>
        <v>382226</v>
      </c>
      <c r="K723" s="8">
        <f t="shared" si="83"/>
        <v>39650</v>
      </c>
      <c r="M723" s="1">
        <v>699</v>
      </c>
    </row>
    <row r="724" spans="1:13">
      <c r="A724" s="5" t="s">
        <v>302</v>
      </c>
      <c r="B724" s="15" t="s">
        <v>318</v>
      </c>
      <c r="C724" s="5" t="s">
        <v>5</v>
      </c>
      <c r="D724" s="6">
        <v>0</v>
      </c>
      <c r="E724" s="7">
        <v>1</v>
      </c>
      <c r="F724" s="7">
        <f t="shared" si="79"/>
        <v>1</v>
      </c>
      <c r="G724" s="7">
        <f t="shared" si="80"/>
        <v>0.6</v>
      </c>
      <c r="H724" s="7">
        <f t="shared" si="78"/>
        <v>0.4</v>
      </c>
      <c r="I724" s="8">
        <f t="shared" si="81"/>
        <v>2</v>
      </c>
      <c r="J724" s="8">
        <f t="shared" si="82"/>
        <v>482</v>
      </c>
      <c r="K724" s="8">
        <f t="shared" si="83"/>
        <v>50</v>
      </c>
      <c r="M724" s="1">
        <v>700</v>
      </c>
    </row>
    <row r="725" spans="1:13">
      <c r="A725" s="5" t="s">
        <v>302</v>
      </c>
      <c r="B725" s="15" t="s">
        <v>318</v>
      </c>
      <c r="C725" s="5" t="s">
        <v>8</v>
      </c>
      <c r="D725" s="6">
        <v>0</v>
      </c>
      <c r="E725" s="7">
        <v>1</v>
      </c>
      <c r="F725" s="7">
        <f t="shared" si="79"/>
        <v>1</v>
      </c>
      <c r="G725" s="7">
        <f t="shared" si="80"/>
        <v>0.6</v>
      </c>
      <c r="H725" s="7">
        <f t="shared" si="78"/>
        <v>0.4</v>
      </c>
      <c r="I725" s="8">
        <f t="shared" si="81"/>
        <v>2</v>
      </c>
      <c r="J725" s="8">
        <f t="shared" si="82"/>
        <v>482</v>
      </c>
      <c r="K725" s="8">
        <f t="shared" si="83"/>
        <v>50</v>
      </c>
      <c r="M725" s="1">
        <v>701</v>
      </c>
    </row>
    <row r="726" spans="1:13">
      <c r="A726" s="5" t="s">
        <v>302</v>
      </c>
      <c r="B726" s="15" t="s">
        <v>318</v>
      </c>
      <c r="C726" s="5" t="s">
        <v>3</v>
      </c>
      <c r="D726" s="6">
        <v>118</v>
      </c>
      <c r="E726" s="7">
        <v>3051</v>
      </c>
      <c r="F726" s="7">
        <f t="shared" si="79"/>
        <v>3169</v>
      </c>
      <c r="G726" s="7">
        <f t="shared" si="80"/>
        <v>1901.3999999999999</v>
      </c>
      <c r="H726" s="7">
        <f t="shared" si="78"/>
        <v>1267.6000000000001</v>
      </c>
      <c r="I726" s="8">
        <f t="shared" si="81"/>
        <v>6338</v>
      </c>
      <c r="J726" s="8">
        <f t="shared" si="82"/>
        <v>1527458</v>
      </c>
      <c r="K726" s="8">
        <f t="shared" si="83"/>
        <v>158450</v>
      </c>
      <c r="M726" s="1">
        <v>702</v>
      </c>
    </row>
    <row r="727" spans="1:13">
      <c r="A727" s="5" t="s">
        <v>302</v>
      </c>
      <c r="B727" s="15" t="s">
        <v>318</v>
      </c>
      <c r="C727" s="5" t="s">
        <v>36</v>
      </c>
      <c r="D727" s="6">
        <v>0</v>
      </c>
      <c r="E727" s="7">
        <v>29</v>
      </c>
      <c r="F727" s="7">
        <f t="shared" si="79"/>
        <v>29</v>
      </c>
      <c r="G727" s="7">
        <f t="shared" si="80"/>
        <v>17.399999999999999</v>
      </c>
      <c r="H727" s="7">
        <f t="shared" si="78"/>
        <v>11.600000000000001</v>
      </c>
      <c r="I727" s="8">
        <f t="shared" si="81"/>
        <v>58</v>
      </c>
      <c r="J727" s="8">
        <f t="shared" si="82"/>
        <v>13978</v>
      </c>
      <c r="K727" s="8">
        <f t="shared" si="83"/>
        <v>1450</v>
      </c>
      <c r="M727" s="1">
        <v>703</v>
      </c>
    </row>
    <row r="728" spans="1:13">
      <c r="A728" s="5" t="s">
        <v>302</v>
      </c>
      <c r="B728" s="15" t="s">
        <v>319</v>
      </c>
      <c r="C728" s="5" t="s">
        <v>3</v>
      </c>
      <c r="D728" s="6">
        <v>157</v>
      </c>
      <c r="E728" s="7">
        <v>506</v>
      </c>
      <c r="F728" s="7">
        <f t="shared" si="79"/>
        <v>663</v>
      </c>
      <c r="G728" s="7">
        <f t="shared" si="80"/>
        <v>397.8</v>
      </c>
      <c r="H728" s="7">
        <f t="shared" si="78"/>
        <v>265.2</v>
      </c>
      <c r="I728" s="8">
        <f t="shared" si="81"/>
        <v>1326</v>
      </c>
      <c r="J728" s="8">
        <f t="shared" si="82"/>
        <v>319566</v>
      </c>
      <c r="K728" s="8">
        <f t="shared" si="83"/>
        <v>33150</v>
      </c>
      <c r="M728" s="1">
        <v>704</v>
      </c>
    </row>
    <row r="729" spans="1:13">
      <c r="A729" s="5" t="s">
        <v>302</v>
      </c>
      <c r="B729" s="15" t="s">
        <v>319</v>
      </c>
      <c r="C729" s="5" t="s">
        <v>36</v>
      </c>
      <c r="D729" s="6">
        <v>0</v>
      </c>
      <c r="E729" s="7">
        <v>37</v>
      </c>
      <c r="F729" s="7">
        <f t="shared" si="79"/>
        <v>37</v>
      </c>
      <c r="G729" s="7">
        <f t="shared" si="80"/>
        <v>22.2</v>
      </c>
      <c r="H729" s="7">
        <f t="shared" si="78"/>
        <v>14.8</v>
      </c>
      <c r="I729" s="8">
        <f t="shared" si="81"/>
        <v>74</v>
      </c>
      <c r="J729" s="8">
        <f t="shared" si="82"/>
        <v>17834</v>
      </c>
      <c r="K729" s="8">
        <f t="shared" si="83"/>
        <v>1850</v>
      </c>
      <c r="M729" s="1">
        <v>705</v>
      </c>
    </row>
    <row r="730" spans="1:13">
      <c r="A730" s="5" t="s">
        <v>302</v>
      </c>
      <c r="B730" s="15" t="s">
        <v>320</v>
      </c>
      <c r="C730" s="5" t="s">
        <v>10</v>
      </c>
      <c r="D730" s="6">
        <v>0</v>
      </c>
      <c r="E730" s="7">
        <v>99</v>
      </c>
      <c r="F730" s="7">
        <f t="shared" ref="F730:F795" si="84">D730+E730</f>
        <v>99</v>
      </c>
      <c r="G730" s="7">
        <f t="shared" ref="G730:G795" si="85">F730*0.6</f>
        <v>59.4</v>
      </c>
      <c r="H730" s="7">
        <f t="shared" si="78"/>
        <v>39.6</v>
      </c>
      <c r="I730" s="8">
        <f t="shared" ref="I730:I795" si="86">F730*2</f>
        <v>198</v>
      </c>
      <c r="J730" s="8">
        <f t="shared" ref="J730:J795" si="87">241*I730</f>
        <v>47718</v>
      </c>
      <c r="K730" s="8">
        <f t="shared" ref="K730:K795" si="88">F730*50</f>
        <v>4950</v>
      </c>
      <c r="M730" s="1">
        <v>706</v>
      </c>
    </row>
    <row r="731" spans="1:13">
      <c r="A731" s="5" t="s">
        <v>302</v>
      </c>
      <c r="B731" s="15" t="s">
        <v>320</v>
      </c>
      <c r="C731" s="5" t="s">
        <v>8</v>
      </c>
      <c r="D731" s="6">
        <v>0</v>
      </c>
      <c r="E731" s="7">
        <v>11</v>
      </c>
      <c r="F731" s="7">
        <f t="shared" si="84"/>
        <v>11</v>
      </c>
      <c r="G731" s="7">
        <f t="shared" si="85"/>
        <v>6.6</v>
      </c>
      <c r="H731" s="7">
        <f t="shared" ref="H731:H795" si="89">F731*0.4</f>
        <v>4.4000000000000004</v>
      </c>
      <c r="I731" s="8">
        <f t="shared" si="86"/>
        <v>22</v>
      </c>
      <c r="J731" s="8">
        <f t="shared" si="87"/>
        <v>5302</v>
      </c>
      <c r="K731" s="8">
        <f t="shared" si="88"/>
        <v>550</v>
      </c>
      <c r="M731" s="1">
        <v>707</v>
      </c>
    </row>
    <row r="732" spans="1:13">
      <c r="A732" s="5" t="s">
        <v>302</v>
      </c>
      <c r="B732" s="15" t="s">
        <v>320</v>
      </c>
      <c r="C732" s="5" t="s">
        <v>161</v>
      </c>
      <c r="D732" s="6">
        <v>0</v>
      </c>
      <c r="E732" s="7">
        <v>13</v>
      </c>
      <c r="F732" s="7">
        <f t="shared" si="84"/>
        <v>13</v>
      </c>
      <c r="G732" s="7">
        <f t="shared" si="85"/>
        <v>7.8</v>
      </c>
      <c r="H732" s="7">
        <f t="shared" si="89"/>
        <v>5.2</v>
      </c>
      <c r="I732" s="8">
        <f t="shared" si="86"/>
        <v>26</v>
      </c>
      <c r="J732" s="8">
        <f t="shared" si="87"/>
        <v>6266</v>
      </c>
      <c r="K732" s="8">
        <f t="shared" si="88"/>
        <v>650</v>
      </c>
      <c r="M732" s="1">
        <v>708</v>
      </c>
    </row>
    <row r="733" spans="1:13">
      <c r="A733" s="5" t="s">
        <v>302</v>
      </c>
      <c r="B733" s="15" t="s">
        <v>320</v>
      </c>
      <c r="C733" s="5" t="s">
        <v>3</v>
      </c>
      <c r="D733" s="6">
        <f>742+5</f>
        <v>747</v>
      </c>
      <c r="E733" s="7">
        <v>1622</v>
      </c>
      <c r="F733" s="7">
        <f t="shared" si="84"/>
        <v>2369</v>
      </c>
      <c r="G733" s="7">
        <f t="shared" si="85"/>
        <v>1421.3999999999999</v>
      </c>
      <c r="H733" s="7">
        <f t="shared" si="89"/>
        <v>947.6</v>
      </c>
      <c r="I733" s="8">
        <f t="shared" si="86"/>
        <v>4738</v>
      </c>
      <c r="J733" s="8">
        <f t="shared" si="87"/>
        <v>1141858</v>
      </c>
      <c r="K733" s="8">
        <f t="shared" si="88"/>
        <v>118450</v>
      </c>
      <c r="M733" s="1">
        <v>709</v>
      </c>
    </row>
    <row r="734" spans="1:13">
      <c r="A734" s="5" t="s">
        <v>302</v>
      </c>
      <c r="B734" s="15" t="s">
        <v>320</v>
      </c>
      <c r="C734" s="5" t="s">
        <v>36</v>
      </c>
      <c r="D734" s="6">
        <v>0</v>
      </c>
      <c r="E734" s="7">
        <v>8</v>
      </c>
      <c r="F734" s="7">
        <f t="shared" si="84"/>
        <v>8</v>
      </c>
      <c r="G734" s="7">
        <f t="shared" si="85"/>
        <v>4.8</v>
      </c>
      <c r="H734" s="7">
        <f t="shared" si="89"/>
        <v>3.2</v>
      </c>
      <c r="I734" s="8">
        <f t="shared" si="86"/>
        <v>16</v>
      </c>
      <c r="J734" s="8">
        <f t="shared" si="87"/>
        <v>3856</v>
      </c>
      <c r="K734" s="8">
        <f t="shared" si="88"/>
        <v>400</v>
      </c>
      <c r="M734" s="1">
        <v>710</v>
      </c>
    </row>
    <row r="735" spans="1:13">
      <c r="A735" s="5" t="s">
        <v>302</v>
      </c>
      <c r="B735" s="15" t="s">
        <v>302</v>
      </c>
      <c r="C735" s="5" t="s">
        <v>5</v>
      </c>
      <c r="D735" s="6">
        <v>0</v>
      </c>
      <c r="E735" s="7">
        <v>5</v>
      </c>
      <c r="F735" s="7">
        <f t="shared" si="84"/>
        <v>5</v>
      </c>
      <c r="G735" s="7">
        <f t="shared" si="85"/>
        <v>3</v>
      </c>
      <c r="H735" s="7">
        <f t="shared" si="89"/>
        <v>2</v>
      </c>
      <c r="I735" s="8">
        <f t="shared" si="86"/>
        <v>10</v>
      </c>
      <c r="J735" s="8">
        <f t="shared" si="87"/>
        <v>2410</v>
      </c>
      <c r="K735" s="8">
        <f t="shared" si="88"/>
        <v>250</v>
      </c>
      <c r="M735" s="1">
        <v>711</v>
      </c>
    </row>
    <row r="736" spans="1:13">
      <c r="A736" s="5" t="s">
        <v>302</v>
      </c>
      <c r="B736" s="15" t="s">
        <v>302</v>
      </c>
      <c r="C736" s="5" t="s">
        <v>8</v>
      </c>
      <c r="D736" s="6">
        <v>0</v>
      </c>
      <c r="E736" s="7">
        <v>24</v>
      </c>
      <c r="F736" s="7">
        <f t="shared" si="84"/>
        <v>24</v>
      </c>
      <c r="G736" s="7">
        <f t="shared" si="85"/>
        <v>14.399999999999999</v>
      </c>
      <c r="H736" s="7">
        <f t="shared" si="89"/>
        <v>9.6000000000000014</v>
      </c>
      <c r="I736" s="8">
        <f t="shared" si="86"/>
        <v>48</v>
      </c>
      <c r="J736" s="8">
        <f t="shared" si="87"/>
        <v>11568</v>
      </c>
      <c r="K736" s="8">
        <f t="shared" si="88"/>
        <v>1200</v>
      </c>
      <c r="M736" s="1">
        <v>712</v>
      </c>
    </row>
    <row r="737" spans="1:13">
      <c r="A737" s="5" t="s">
        <v>302</v>
      </c>
      <c r="B737" s="15" t="s">
        <v>302</v>
      </c>
      <c r="C737" s="5" t="s">
        <v>3</v>
      </c>
      <c r="D737" s="6">
        <v>0</v>
      </c>
      <c r="E737" s="7">
        <v>1</v>
      </c>
      <c r="F737" s="7">
        <f t="shared" si="84"/>
        <v>1</v>
      </c>
      <c r="G737" s="7">
        <f t="shared" si="85"/>
        <v>0.6</v>
      </c>
      <c r="H737" s="7">
        <f t="shared" si="89"/>
        <v>0.4</v>
      </c>
      <c r="I737" s="8">
        <f t="shared" si="86"/>
        <v>2</v>
      </c>
      <c r="J737" s="8">
        <f t="shared" si="87"/>
        <v>482</v>
      </c>
      <c r="K737" s="8">
        <f t="shared" si="88"/>
        <v>50</v>
      </c>
      <c r="M737" s="1">
        <v>713</v>
      </c>
    </row>
    <row r="738" spans="1:13">
      <c r="A738" s="5" t="s">
        <v>302</v>
      </c>
      <c r="B738" s="15" t="s">
        <v>302</v>
      </c>
      <c r="C738" s="5" t="s">
        <v>3</v>
      </c>
      <c r="D738" s="6">
        <v>815</v>
      </c>
      <c r="E738" s="7">
        <v>11159</v>
      </c>
      <c r="F738" s="7">
        <f t="shared" si="84"/>
        <v>11974</v>
      </c>
      <c r="G738" s="7">
        <f t="shared" si="85"/>
        <v>7184.4</v>
      </c>
      <c r="H738" s="7">
        <f t="shared" si="89"/>
        <v>4789.6000000000004</v>
      </c>
      <c r="I738" s="8">
        <f t="shared" si="86"/>
        <v>23948</v>
      </c>
      <c r="J738" s="8">
        <f t="shared" si="87"/>
        <v>5771468</v>
      </c>
      <c r="K738" s="8">
        <f t="shared" si="88"/>
        <v>598700</v>
      </c>
      <c r="M738" s="1">
        <v>714</v>
      </c>
    </row>
    <row r="739" spans="1:13">
      <c r="A739" s="5" t="s">
        <v>302</v>
      </c>
      <c r="B739" s="15" t="s">
        <v>302</v>
      </c>
      <c r="C739" s="5" t="s">
        <v>36</v>
      </c>
      <c r="D739" s="6">
        <v>0</v>
      </c>
      <c r="E739" s="7">
        <v>2</v>
      </c>
      <c r="F739" s="7">
        <f t="shared" si="84"/>
        <v>2</v>
      </c>
      <c r="G739" s="7">
        <f t="shared" si="85"/>
        <v>1.2</v>
      </c>
      <c r="H739" s="7">
        <f t="shared" si="89"/>
        <v>0.8</v>
      </c>
      <c r="I739" s="8">
        <f t="shared" si="86"/>
        <v>4</v>
      </c>
      <c r="J739" s="8">
        <f t="shared" si="87"/>
        <v>964</v>
      </c>
      <c r="K739" s="8">
        <f t="shared" si="88"/>
        <v>100</v>
      </c>
      <c r="M739" s="1">
        <v>715</v>
      </c>
    </row>
    <row r="740" spans="1:13">
      <c r="A740" s="5"/>
      <c r="B740" s="15"/>
      <c r="C740" s="5"/>
      <c r="D740" s="6"/>
      <c r="E740" s="7"/>
      <c r="F740" s="7"/>
      <c r="G740" s="17">
        <f>SUM(G664:G739)</f>
        <v>30873.600000000002</v>
      </c>
      <c r="H740" s="17">
        <f t="shared" ref="H740:K740" si="90">SUM(H664:H739)</f>
        <v>20582.400000000005</v>
      </c>
      <c r="I740" s="17">
        <f t="shared" si="90"/>
        <v>102912</v>
      </c>
      <c r="J740" s="17">
        <f t="shared" si="90"/>
        <v>24801792</v>
      </c>
      <c r="K740" s="17">
        <f t="shared" si="90"/>
        <v>2572800</v>
      </c>
    </row>
    <row r="741" spans="1:13">
      <c r="A741" s="5" t="s">
        <v>379</v>
      </c>
      <c r="B741" s="15" t="s">
        <v>321</v>
      </c>
      <c r="C741" s="5" t="s">
        <v>10</v>
      </c>
      <c r="D741" s="6">
        <v>75</v>
      </c>
      <c r="E741" s="7">
        <v>26</v>
      </c>
      <c r="F741" s="7">
        <f t="shared" si="84"/>
        <v>101</v>
      </c>
      <c r="G741" s="7">
        <f t="shared" si="85"/>
        <v>60.599999999999994</v>
      </c>
      <c r="H741" s="7">
        <f t="shared" si="89"/>
        <v>40.400000000000006</v>
      </c>
      <c r="I741" s="8">
        <f t="shared" si="86"/>
        <v>202</v>
      </c>
      <c r="J741" s="8">
        <f t="shared" si="87"/>
        <v>48682</v>
      </c>
      <c r="K741" s="8">
        <f t="shared" si="88"/>
        <v>5050</v>
      </c>
      <c r="M741" s="1">
        <v>716</v>
      </c>
    </row>
    <row r="742" spans="1:13">
      <c r="A742" s="5" t="s">
        <v>379</v>
      </c>
      <c r="B742" s="15" t="s">
        <v>321</v>
      </c>
      <c r="C742" s="5" t="s">
        <v>3</v>
      </c>
      <c r="D742" s="6">
        <f>349+4</f>
        <v>353</v>
      </c>
      <c r="E742" s="7">
        <v>3622</v>
      </c>
      <c r="F742" s="7">
        <f t="shared" si="84"/>
        <v>3975</v>
      </c>
      <c r="G742" s="7">
        <f t="shared" si="85"/>
        <v>2385</v>
      </c>
      <c r="H742" s="7">
        <f t="shared" si="89"/>
        <v>1590</v>
      </c>
      <c r="I742" s="8">
        <f t="shared" si="86"/>
        <v>7950</v>
      </c>
      <c r="J742" s="8">
        <f t="shared" si="87"/>
        <v>1915950</v>
      </c>
      <c r="K742" s="8">
        <f t="shared" si="88"/>
        <v>198750</v>
      </c>
      <c r="M742" s="1">
        <v>717</v>
      </c>
    </row>
    <row r="743" spans="1:13">
      <c r="A743" s="5" t="s">
        <v>379</v>
      </c>
      <c r="B743" s="15" t="s">
        <v>322</v>
      </c>
      <c r="C743" s="5" t="s">
        <v>5</v>
      </c>
      <c r="D743" s="6">
        <v>0</v>
      </c>
      <c r="E743" s="7">
        <v>38</v>
      </c>
      <c r="F743" s="7">
        <f t="shared" si="84"/>
        <v>38</v>
      </c>
      <c r="G743" s="7">
        <f t="shared" si="85"/>
        <v>22.8</v>
      </c>
      <c r="H743" s="7">
        <f t="shared" si="89"/>
        <v>15.200000000000001</v>
      </c>
      <c r="I743" s="8">
        <f t="shared" si="86"/>
        <v>76</v>
      </c>
      <c r="J743" s="8">
        <f t="shared" si="87"/>
        <v>18316</v>
      </c>
      <c r="K743" s="8">
        <f t="shared" si="88"/>
        <v>1900</v>
      </c>
      <c r="M743" s="1">
        <v>718</v>
      </c>
    </row>
    <row r="744" spans="1:13">
      <c r="A744" s="5" t="s">
        <v>379</v>
      </c>
      <c r="B744" s="15" t="s">
        <v>322</v>
      </c>
      <c r="C744" s="5" t="s">
        <v>3</v>
      </c>
      <c r="D744" s="6">
        <v>220</v>
      </c>
      <c r="E744" s="7">
        <v>3001</v>
      </c>
      <c r="F744" s="7">
        <f t="shared" si="84"/>
        <v>3221</v>
      </c>
      <c r="G744" s="7">
        <f t="shared" si="85"/>
        <v>1932.6</v>
      </c>
      <c r="H744" s="7">
        <f t="shared" si="89"/>
        <v>1288.4000000000001</v>
      </c>
      <c r="I744" s="8">
        <f t="shared" si="86"/>
        <v>6442</v>
      </c>
      <c r="J744" s="8">
        <f t="shared" si="87"/>
        <v>1552522</v>
      </c>
      <c r="K744" s="8">
        <f t="shared" si="88"/>
        <v>161050</v>
      </c>
      <c r="M744" s="1">
        <v>719</v>
      </c>
    </row>
    <row r="745" spans="1:13">
      <c r="A745" s="5" t="s">
        <v>379</v>
      </c>
      <c r="B745" s="15" t="s">
        <v>322</v>
      </c>
      <c r="C745" s="5" t="s">
        <v>36</v>
      </c>
      <c r="D745" s="6">
        <v>0</v>
      </c>
      <c r="E745" s="7">
        <v>10</v>
      </c>
      <c r="F745" s="7">
        <f t="shared" si="84"/>
        <v>10</v>
      </c>
      <c r="G745" s="7">
        <f t="shared" si="85"/>
        <v>6</v>
      </c>
      <c r="H745" s="7">
        <f t="shared" si="89"/>
        <v>4</v>
      </c>
      <c r="I745" s="8">
        <f t="shared" si="86"/>
        <v>20</v>
      </c>
      <c r="J745" s="8">
        <f t="shared" si="87"/>
        <v>4820</v>
      </c>
      <c r="K745" s="8">
        <f t="shared" si="88"/>
        <v>500</v>
      </c>
      <c r="M745" s="1">
        <v>720</v>
      </c>
    </row>
    <row r="746" spans="1:13">
      <c r="A746" s="5" t="s">
        <v>379</v>
      </c>
      <c r="B746" s="15" t="s">
        <v>323</v>
      </c>
      <c r="C746" s="5" t="s">
        <v>5</v>
      </c>
      <c r="D746" s="6">
        <v>0</v>
      </c>
      <c r="E746" s="7">
        <v>17</v>
      </c>
      <c r="F746" s="7">
        <f t="shared" si="84"/>
        <v>17</v>
      </c>
      <c r="G746" s="7">
        <f t="shared" si="85"/>
        <v>10.199999999999999</v>
      </c>
      <c r="H746" s="7">
        <f t="shared" si="89"/>
        <v>6.8000000000000007</v>
      </c>
      <c r="I746" s="8">
        <f t="shared" si="86"/>
        <v>34</v>
      </c>
      <c r="J746" s="8">
        <f t="shared" si="87"/>
        <v>8194</v>
      </c>
      <c r="K746" s="8">
        <f t="shared" si="88"/>
        <v>850</v>
      </c>
      <c r="M746" s="1">
        <v>721</v>
      </c>
    </row>
    <row r="747" spans="1:13">
      <c r="A747" s="5" t="s">
        <v>379</v>
      </c>
      <c r="B747" s="15" t="s">
        <v>323</v>
      </c>
      <c r="C747" s="5" t="s">
        <v>2</v>
      </c>
      <c r="D747" s="6">
        <v>152</v>
      </c>
      <c r="E747" s="7">
        <v>1</v>
      </c>
      <c r="F747" s="7">
        <f t="shared" si="84"/>
        <v>153</v>
      </c>
      <c r="G747" s="7">
        <f t="shared" si="85"/>
        <v>91.8</v>
      </c>
      <c r="H747" s="7">
        <f t="shared" si="89"/>
        <v>61.2</v>
      </c>
      <c r="I747" s="8">
        <f t="shared" si="86"/>
        <v>306</v>
      </c>
      <c r="J747" s="8">
        <f t="shared" si="87"/>
        <v>73746</v>
      </c>
      <c r="K747" s="8">
        <f t="shared" si="88"/>
        <v>7650</v>
      </c>
      <c r="M747" s="1">
        <v>722</v>
      </c>
    </row>
    <row r="748" spans="1:13">
      <c r="A748" s="5" t="s">
        <v>379</v>
      </c>
      <c r="B748" s="15" t="s">
        <v>323</v>
      </c>
      <c r="C748" s="5" t="s">
        <v>10</v>
      </c>
      <c r="D748" s="6">
        <v>0</v>
      </c>
      <c r="E748" s="7">
        <v>3</v>
      </c>
      <c r="F748" s="7">
        <f t="shared" si="84"/>
        <v>3</v>
      </c>
      <c r="G748" s="7">
        <f t="shared" si="85"/>
        <v>1.7999999999999998</v>
      </c>
      <c r="H748" s="7">
        <f t="shared" si="89"/>
        <v>1.2000000000000002</v>
      </c>
      <c r="I748" s="8">
        <f t="shared" si="86"/>
        <v>6</v>
      </c>
      <c r="J748" s="8">
        <f t="shared" si="87"/>
        <v>1446</v>
      </c>
      <c r="K748" s="8">
        <f t="shared" si="88"/>
        <v>150</v>
      </c>
      <c r="M748" s="1">
        <v>723</v>
      </c>
    </row>
    <row r="749" spans="1:13">
      <c r="A749" s="5" t="s">
        <v>379</v>
      </c>
      <c r="B749" s="15" t="s">
        <v>323</v>
      </c>
      <c r="C749" s="5" t="s">
        <v>3</v>
      </c>
      <c r="D749" s="6">
        <f>399+1</f>
        <v>400</v>
      </c>
      <c r="E749" s="7">
        <v>2021</v>
      </c>
      <c r="F749" s="7">
        <f t="shared" si="84"/>
        <v>2421</v>
      </c>
      <c r="G749" s="7">
        <f t="shared" si="85"/>
        <v>1452.6</v>
      </c>
      <c r="H749" s="7">
        <f t="shared" si="89"/>
        <v>968.40000000000009</v>
      </c>
      <c r="I749" s="8">
        <f t="shared" si="86"/>
        <v>4842</v>
      </c>
      <c r="J749" s="8">
        <f t="shared" si="87"/>
        <v>1166922</v>
      </c>
      <c r="K749" s="8">
        <f t="shared" si="88"/>
        <v>121050</v>
      </c>
      <c r="M749" s="1">
        <v>724</v>
      </c>
    </row>
    <row r="750" spans="1:13">
      <c r="A750" s="5" t="s">
        <v>379</v>
      </c>
      <c r="B750" s="15" t="s">
        <v>324</v>
      </c>
      <c r="C750" s="5" t="s">
        <v>2</v>
      </c>
      <c r="D750" s="6">
        <v>64</v>
      </c>
      <c r="E750" s="7">
        <v>4</v>
      </c>
      <c r="F750" s="7">
        <f t="shared" si="84"/>
        <v>68</v>
      </c>
      <c r="G750" s="7">
        <f t="shared" si="85"/>
        <v>40.799999999999997</v>
      </c>
      <c r="H750" s="7">
        <f t="shared" si="89"/>
        <v>27.200000000000003</v>
      </c>
      <c r="I750" s="8">
        <f t="shared" si="86"/>
        <v>136</v>
      </c>
      <c r="J750" s="8">
        <f t="shared" si="87"/>
        <v>32776</v>
      </c>
      <c r="K750" s="8">
        <f t="shared" si="88"/>
        <v>3400</v>
      </c>
      <c r="M750" s="1">
        <v>725</v>
      </c>
    </row>
    <row r="751" spans="1:13">
      <c r="A751" s="5" t="s">
        <v>379</v>
      </c>
      <c r="B751" s="15" t="s">
        <v>324</v>
      </c>
      <c r="C751" s="5" t="s">
        <v>10</v>
      </c>
      <c r="D751" s="6">
        <v>0</v>
      </c>
      <c r="E751" s="7">
        <v>2</v>
      </c>
      <c r="F751" s="7">
        <f t="shared" si="84"/>
        <v>2</v>
      </c>
      <c r="G751" s="7">
        <f t="shared" si="85"/>
        <v>1.2</v>
      </c>
      <c r="H751" s="7">
        <f t="shared" si="89"/>
        <v>0.8</v>
      </c>
      <c r="I751" s="8">
        <f t="shared" si="86"/>
        <v>4</v>
      </c>
      <c r="J751" s="8">
        <f t="shared" si="87"/>
        <v>964</v>
      </c>
      <c r="K751" s="8">
        <f t="shared" si="88"/>
        <v>100</v>
      </c>
      <c r="M751" s="1">
        <v>726</v>
      </c>
    </row>
    <row r="752" spans="1:13">
      <c r="A752" s="5" t="s">
        <v>379</v>
      </c>
      <c r="B752" s="15" t="s">
        <v>324</v>
      </c>
      <c r="C752" s="5" t="s">
        <v>3</v>
      </c>
      <c r="D752" s="6">
        <v>0</v>
      </c>
      <c r="E752" s="7">
        <v>1654</v>
      </c>
      <c r="F752" s="7">
        <f t="shared" si="84"/>
        <v>1654</v>
      </c>
      <c r="G752" s="7">
        <f t="shared" si="85"/>
        <v>992.4</v>
      </c>
      <c r="H752" s="7">
        <f t="shared" si="89"/>
        <v>661.6</v>
      </c>
      <c r="I752" s="8">
        <f t="shared" si="86"/>
        <v>3308</v>
      </c>
      <c r="J752" s="8">
        <f t="shared" si="87"/>
        <v>797228</v>
      </c>
      <c r="K752" s="8">
        <f t="shared" si="88"/>
        <v>82700</v>
      </c>
      <c r="M752" s="1">
        <v>727</v>
      </c>
    </row>
    <row r="753" spans="1:13">
      <c r="A753" s="5" t="s">
        <v>379</v>
      </c>
      <c r="B753" s="15" t="s">
        <v>324</v>
      </c>
      <c r="C753" s="5" t="s">
        <v>36</v>
      </c>
      <c r="D753" s="6">
        <v>0</v>
      </c>
      <c r="E753" s="7">
        <v>1</v>
      </c>
      <c r="F753" s="7">
        <f t="shared" si="84"/>
        <v>1</v>
      </c>
      <c r="G753" s="7">
        <f t="shared" si="85"/>
        <v>0.6</v>
      </c>
      <c r="H753" s="7">
        <f t="shared" si="89"/>
        <v>0.4</v>
      </c>
      <c r="I753" s="8">
        <f t="shared" si="86"/>
        <v>2</v>
      </c>
      <c r="J753" s="8">
        <f t="shared" si="87"/>
        <v>482</v>
      </c>
      <c r="K753" s="8">
        <f t="shared" si="88"/>
        <v>50</v>
      </c>
      <c r="M753" s="1">
        <v>728</v>
      </c>
    </row>
    <row r="754" spans="1:13">
      <c r="A754" s="5" t="s">
        <v>379</v>
      </c>
      <c r="B754" s="15" t="s">
        <v>325</v>
      </c>
      <c r="C754" s="5" t="s">
        <v>3</v>
      </c>
      <c r="D754" s="6">
        <v>31</v>
      </c>
      <c r="E754" s="7">
        <v>1470</v>
      </c>
      <c r="F754" s="7">
        <f t="shared" si="84"/>
        <v>1501</v>
      </c>
      <c r="G754" s="7">
        <f t="shared" si="85"/>
        <v>900.6</v>
      </c>
      <c r="H754" s="7">
        <f t="shared" si="89"/>
        <v>600.4</v>
      </c>
      <c r="I754" s="8">
        <f t="shared" si="86"/>
        <v>3002</v>
      </c>
      <c r="J754" s="8">
        <f t="shared" si="87"/>
        <v>723482</v>
      </c>
      <c r="K754" s="8">
        <f t="shared" si="88"/>
        <v>75050</v>
      </c>
      <c r="M754" s="1">
        <v>729</v>
      </c>
    </row>
    <row r="755" spans="1:13">
      <c r="A755" s="5" t="s">
        <v>379</v>
      </c>
      <c r="B755" s="15" t="s">
        <v>325</v>
      </c>
      <c r="C755" s="5" t="s">
        <v>36</v>
      </c>
      <c r="D755" s="6">
        <v>0</v>
      </c>
      <c r="E755" s="7">
        <v>24</v>
      </c>
      <c r="F755" s="7">
        <f t="shared" si="84"/>
        <v>24</v>
      </c>
      <c r="G755" s="7">
        <f t="shared" si="85"/>
        <v>14.399999999999999</v>
      </c>
      <c r="H755" s="7">
        <f t="shared" si="89"/>
        <v>9.6000000000000014</v>
      </c>
      <c r="I755" s="8">
        <f t="shared" si="86"/>
        <v>48</v>
      </c>
      <c r="J755" s="8">
        <f t="shared" si="87"/>
        <v>11568</v>
      </c>
      <c r="K755" s="8">
        <f t="shared" si="88"/>
        <v>1200</v>
      </c>
      <c r="M755" s="1">
        <v>730</v>
      </c>
    </row>
    <row r="756" spans="1:13">
      <c r="A756" s="5" t="s">
        <v>379</v>
      </c>
      <c r="B756" s="15" t="s">
        <v>326</v>
      </c>
      <c r="C756" s="5" t="s">
        <v>3</v>
      </c>
      <c r="D756" s="6">
        <v>34</v>
      </c>
      <c r="E756" s="7">
        <v>366</v>
      </c>
      <c r="F756" s="7">
        <f t="shared" si="84"/>
        <v>400</v>
      </c>
      <c r="G756" s="7">
        <f t="shared" si="85"/>
        <v>240</v>
      </c>
      <c r="H756" s="7">
        <f t="shared" si="89"/>
        <v>160</v>
      </c>
      <c r="I756" s="8">
        <f t="shared" si="86"/>
        <v>800</v>
      </c>
      <c r="J756" s="8">
        <f t="shared" si="87"/>
        <v>192800</v>
      </c>
      <c r="K756" s="8">
        <f t="shared" si="88"/>
        <v>20000</v>
      </c>
      <c r="M756" s="1">
        <v>731</v>
      </c>
    </row>
    <row r="757" spans="1:13">
      <c r="A757" s="5" t="s">
        <v>379</v>
      </c>
      <c r="B757" s="15" t="s">
        <v>327</v>
      </c>
      <c r="C757" s="5" t="s">
        <v>3</v>
      </c>
      <c r="D757" s="6">
        <v>0</v>
      </c>
      <c r="E757" s="7">
        <v>2</v>
      </c>
      <c r="F757" s="7">
        <f t="shared" si="84"/>
        <v>2</v>
      </c>
      <c r="G757" s="7">
        <f t="shared" si="85"/>
        <v>1.2</v>
      </c>
      <c r="H757" s="7">
        <f t="shared" si="89"/>
        <v>0.8</v>
      </c>
      <c r="I757" s="8">
        <f t="shared" si="86"/>
        <v>4</v>
      </c>
      <c r="J757" s="8">
        <f t="shared" si="87"/>
        <v>964</v>
      </c>
      <c r="K757" s="8">
        <f t="shared" si="88"/>
        <v>100</v>
      </c>
      <c r="M757" s="1">
        <v>732</v>
      </c>
    </row>
    <row r="758" spans="1:13">
      <c r="A758" s="5" t="s">
        <v>379</v>
      </c>
      <c r="B758" s="15" t="s">
        <v>327</v>
      </c>
      <c r="C758" s="5" t="s">
        <v>3</v>
      </c>
      <c r="D758" s="6">
        <f>491+1</f>
        <v>492</v>
      </c>
      <c r="E758" s="7">
        <v>1020</v>
      </c>
      <c r="F758" s="7">
        <f t="shared" si="84"/>
        <v>1512</v>
      </c>
      <c r="G758" s="7">
        <f t="shared" si="85"/>
        <v>907.19999999999993</v>
      </c>
      <c r="H758" s="7">
        <f t="shared" si="89"/>
        <v>604.80000000000007</v>
      </c>
      <c r="I758" s="8">
        <f t="shared" si="86"/>
        <v>3024</v>
      </c>
      <c r="J758" s="8">
        <f t="shared" si="87"/>
        <v>728784</v>
      </c>
      <c r="K758" s="8">
        <f t="shared" si="88"/>
        <v>75600</v>
      </c>
      <c r="M758" s="1">
        <v>733</v>
      </c>
    </row>
    <row r="759" spans="1:13">
      <c r="A759" s="5" t="s">
        <v>379</v>
      </c>
      <c r="B759" s="15" t="s">
        <v>328</v>
      </c>
      <c r="C759" s="5" t="s">
        <v>5</v>
      </c>
      <c r="D759" s="6">
        <v>0</v>
      </c>
      <c r="E759" s="7">
        <v>5</v>
      </c>
      <c r="F759" s="7">
        <f t="shared" si="84"/>
        <v>5</v>
      </c>
      <c r="G759" s="7">
        <f t="shared" si="85"/>
        <v>3</v>
      </c>
      <c r="H759" s="7">
        <f t="shared" si="89"/>
        <v>2</v>
      </c>
      <c r="I759" s="8">
        <f t="shared" si="86"/>
        <v>10</v>
      </c>
      <c r="J759" s="8">
        <f t="shared" si="87"/>
        <v>2410</v>
      </c>
      <c r="K759" s="8">
        <f t="shared" si="88"/>
        <v>250</v>
      </c>
      <c r="M759" s="1">
        <v>734</v>
      </c>
    </row>
    <row r="760" spans="1:13">
      <c r="A760" s="5" t="s">
        <v>379</v>
      </c>
      <c r="B760" s="15" t="s">
        <v>328</v>
      </c>
      <c r="C760" s="5" t="s">
        <v>3</v>
      </c>
      <c r="D760" s="6">
        <v>204</v>
      </c>
      <c r="E760" s="7">
        <v>1588</v>
      </c>
      <c r="F760" s="7">
        <f t="shared" si="84"/>
        <v>1792</v>
      </c>
      <c r="G760" s="7">
        <f t="shared" si="85"/>
        <v>1075.2</v>
      </c>
      <c r="H760" s="7">
        <f t="shared" si="89"/>
        <v>716.80000000000007</v>
      </c>
      <c r="I760" s="8">
        <f t="shared" si="86"/>
        <v>3584</v>
      </c>
      <c r="J760" s="8">
        <f t="shared" si="87"/>
        <v>863744</v>
      </c>
      <c r="K760" s="8">
        <f t="shared" si="88"/>
        <v>89600</v>
      </c>
      <c r="M760" s="1">
        <v>735</v>
      </c>
    </row>
    <row r="761" spans="1:13">
      <c r="A761" s="5" t="s">
        <v>379</v>
      </c>
      <c r="B761" s="15" t="s">
        <v>329</v>
      </c>
      <c r="C761" s="5" t="s">
        <v>3</v>
      </c>
      <c r="D761" s="6">
        <v>133</v>
      </c>
      <c r="E761" s="7">
        <v>1167</v>
      </c>
      <c r="F761" s="7">
        <f t="shared" si="84"/>
        <v>1300</v>
      </c>
      <c r="G761" s="7">
        <f t="shared" si="85"/>
        <v>780</v>
      </c>
      <c r="H761" s="7">
        <f t="shared" si="89"/>
        <v>520</v>
      </c>
      <c r="I761" s="8">
        <f t="shared" si="86"/>
        <v>2600</v>
      </c>
      <c r="J761" s="8">
        <f t="shared" si="87"/>
        <v>626600</v>
      </c>
      <c r="K761" s="8">
        <f t="shared" si="88"/>
        <v>65000</v>
      </c>
      <c r="M761" s="1">
        <v>736</v>
      </c>
    </row>
    <row r="762" spans="1:13">
      <c r="A762" s="5" t="s">
        <v>379</v>
      </c>
      <c r="B762" s="15" t="s">
        <v>330</v>
      </c>
      <c r="C762" s="5" t="s">
        <v>5</v>
      </c>
      <c r="D762" s="6">
        <v>0</v>
      </c>
      <c r="E762" s="7">
        <v>2</v>
      </c>
      <c r="F762" s="7">
        <f t="shared" si="84"/>
        <v>2</v>
      </c>
      <c r="G762" s="7">
        <f t="shared" si="85"/>
        <v>1.2</v>
      </c>
      <c r="H762" s="7">
        <f t="shared" si="89"/>
        <v>0.8</v>
      </c>
      <c r="I762" s="8">
        <f t="shared" si="86"/>
        <v>4</v>
      </c>
      <c r="J762" s="8">
        <f t="shared" si="87"/>
        <v>964</v>
      </c>
      <c r="K762" s="8">
        <f t="shared" si="88"/>
        <v>100</v>
      </c>
      <c r="M762" s="1">
        <v>737</v>
      </c>
    </row>
    <row r="763" spans="1:13">
      <c r="A763" s="5" t="s">
        <v>379</v>
      </c>
      <c r="B763" s="15" t="s">
        <v>330</v>
      </c>
      <c r="C763" s="5" t="s">
        <v>3</v>
      </c>
      <c r="D763" s="6">
        <v>44</v>
      </c>
      <c r="E763" s="7">
        <v>954</v>
      </c>
      <c r="F763" s="7">
        <f t="shared" si="84"/>
        <v>998</v>
      </c>
      <c r="G763" s="7">
        <f t="shared" si="85"/>
        <v>598.79999999999995</v>
      </c>
      <c r="H763" s="7">
        <f t="shared" si="89"/>
        <v>399.20000000000005</v>
      </c>
      <c r="I763" s="8">
        <f t="shared" si="86"/>
        <v>1996</v>
      </c>
      <c r="J763" s="8">
        <f t="shared" si="87"/>
        <v>481036</v>
      </c>
      <c r="K763" s="8">
        <f t="shared" si="88"/>
        <v>49900</v>
      </c>
      <c r="M763" s="1">
        <v>738</v>
      </c>
    </row>
    <row r="764" spans="1:13">
      <c r="A764" s="5" t="s">
        <v>379</v>
      </c>
      <c r="B764" s="15" t="s">
        <v>331</v>
      </c>
      <c r="C764" s="5" t="s">
        <v>5</v>
      </c>
      <c r="D764" s="6">
        <v>0</v>
      </c>
      <c r="E764" s="7">
        <v>79</v>
      </c>
      <c r="F764" s="7">
        <f t="shared" si="84"/>
        <v>79</v>
      </c>
      <c r="G764" s="7">
        <f t="shared" si="85"/>
        <v>47.4</v>
      </c>
      <c r="H764" s="7">
        <f t="shared" si="89"/>
        <v>31.6</v>
      </c>
      <c r="I764" s="8">
        <f t="shared" si="86"/>
        <v>158</v>
      </c>
      <c r="J764" s="8">
        <f t="shared" si="87"/>
        <v>38078</v>
      </c>
      <c r="K764" s="8">
        <f t="shared" si="88"/>
        <v>3950</v>
      </c>
      <c r="M764" s="1">
        <v>739</v>
      </c>
    </row>
    <row r="765" spans="1:13">
      <c r="A765" s="5" t="s">
        <v>379</v>
      </c>
      <c r="B765" s="15" t="s">
        <v>331</v>
      </c>
      <c r="C765" s="5" t="s">
        <v>3</v>
      </c>
      <c r="D765" s="6">
        <v>101</v>
      </c>
      <c r="E765" s="7">
        <v>824</v>
      </c>
      <c r="F765" s="7">
        <f t="shared" si="84"/>
        <v>925</v>
      </c>
      <c r="G765" s="7">
        <f t="shared" si="85"/>
        <v>555</v>
      </c>
      <c r="H765" s="7">
        <f t="shared" si="89"/>
        <v>370</v>
      </c>
      <c r="I765" s="8">
        <f t="shared" si="86"/>
        <v>1850</v>
      </c>
      <c r="J765" s="8">
        <f t="shared" si="87"/>
        <v>445850</v>
      </c>
      <c r="K765" s="8">
        <f t="shared" si="88"/>
        <v>46250</v>
      </c>
      <c r="M765" s="1">
        <v>740</v>
      </c>
    </row>
    <row r="766" spans="1:13">
      <c r="A766" s="5" t="s">
        <v>379</v>
      </c>
      <c r="B766" s="15" t="s">
        <v>332</v>
      </c>
      <c r="C766" s="5" t="s">
        <v>3</v>
      </c>
      <c r="D766" s="6">
        <v>82</v>
      </c>
      <c r="E766" s="7">
        <v>418</v>
      </c>
      <c r="F766" s="7">
        <f t="shared" si="84"/>
        <v>500</v>
      </c>
      <c r="G766" s="7">
        <f t="shared" si="85"/>
        <v>300</v>
      </c>
      <c r="H766" s="7">
        <f t="shared" si="89"/>
        <v>200</v>
      </c>
      <c r="I766" s="8">
        <f t="shared" si="86"/>
        <v>1000</v>
      </c>
      <c r="J766" s="8">
        <f t="shared" si="87"/>
        <v>241000</v>
      </c>
      <c r="K766" s="8">
        <f t="shared" si="88"/>
        <v>25000</v>
      </c>
      <c r="M766" s="1">
        <v>741</v>
      </c>
    </row>
    <row r="767" spans="1:13">
      <c r="A767" s="5" t="s">
        <v>379</v>
      </c>
      <c r="B767" s="15" t="s">
        <v>333</v>
      </c>
      <c r="C767" s="5" t="s">
        <v>3</v>
      </c>
      <c r="D767" s="6">
        <v>107</v>
      </c>
      <c r="E767" s="7">
        <v>818</v>
      </c>
      <c r="F767" s="7">
        <f t="shared" si="84"/>
        <v>925</v>
      </c>
      <c r="G767" s="7">
        <f t="shared" si="85"/>
        <v>555</v>
      </c>
      <c r="H767" s="7">
        <f t="shared" si="89"/>
        <v>370</v>
      </c>
      <c r="I767" s="8">
        <f t="shared" si="86"/>
        <v>1850</v>
      </c>
      <c r="J767" s="8">
        <f t="shared" si="87"/>
        <v>445850</v>
      </c>
      <c r="K767" s="8">
        <f t="shared" si="88"/>
        <v>46250</v>
      </c>
      <c r="M767" s="1">
        <v>742</v>
      </c>
    </row>
    <row r="768" spans="1:13">
      <c r="A768" s="5" t="s">
        <v>379</v>
      </c>
      <c r="B768" s="15" t="s">
        <v>278</v>
      </c>
      <c r="C768" s="5" t="s">
        <v>5</v>
      </c>
      <c r="D768" s="6">
        <v>0</v>
      </c>
      <c r="E768" s="7">
        <v>10</v>
      </c>
      <c r="F768" s="7">
        <f t="shared" si="84"/>
        <v>10</v>
      </c>
      <c r="G768" s="7">
        <f t="shared" si="85"/>
        <v>6</v>
      </c>
      <c r="H768" s="7">
        <f t="shared" si="89"/>
        <v>4</v>
      </c>
      <c r="I768" s="8">
        <f t="shared" si="86"/>
        <v>20</v>
      </c>
      <c r="J768" s="8">
        <f t="shared" si="87"/>
        <v>4820</v>
      </c>
      <c r="K768" s="8">
        <f t="shared" si="88"/>
        <v>500</v>
      </c>
      <c r="M768" s="1">
        <v>743</v>
      </c>
    </row>
    <row r="769" spans="1:13">
      <c r="A769" s="5" t="s">
        <v>379</v>
      </c>
      <c r="B769" s="15" t="s">
        <v>278</v>
      </c>
      <c r="C769" s="5" t="s">
        <v>19</v>
      </c>
      <c r="D769" s="6">
        <v>0</v>
      </c>
      <c r="E769" s="7">
        <v>7</v>
      </c>
      <c r="F769" s="7">
        <f t="shared" si="84"/>
        <v>7</v>
      </c>
      <c r="G769" s="7">
        <f t="shared" si="85"/>
        <v>4.2</v>
      </c>
      <c r="H769" s="7">
        <f t="shared" si="89"/>
        <v>2.8000000000000003</v>
      </c>
      <c r="I769" s="8">
        <f t="shared" si="86"/>
        <v>14</v>
      </c>
      <c r="J769" s="8">
        <f t="shared" si="87"/>
        <v>3374</v>
      </c>
      <c r="K769" s="8">
        <f t="shared" si="88"/>
        <v>350</v>
      </c>
      <c r="M769" s="1">
        <v>744</v>
      </c>
    </row>
    <row r="770" spans="1:13">
      <c r="A770" s="5" t="s">
        <v>379</v>
      </c>
      <c r="B770" s="15" t="s">
        <v>278</v>
      </c>
      <c r="C770" s="5" t="s">
        <v>3</v>
      </c>
      <c r="D770" s="6">
        <f>167+2</f>
        <v>169</v>
      </c>
      <c r="E770" s="7">
        <v>2304</v>
      </c>
      <c r="F770" s="7">
        <f t="shared" si="84"/>
        <v>2473</v>
      </c>
      <c r="G770" s="7">
        <f t="shared" si="85"/>
        <v>1483.8</v>
      </c>
      <c r="H770" s="7">
        <f t="shared" si="89"/>
        <v>989.2</v>
      </c>
      <c r="I770" s="8">
        <f t="shared" si="86"/>
        <v>4946</v>
      </c>
      <c r="J770" s="8">
        <f t="shared" si="87"/>
        <v>1191986</v>
      </c>
      <c r="K770" s="8">
        <f t="shared" si="88"/>
        <v>123650</v>
      </c>
      <c r="M770" s="1">
        <v>745</v>
      </c>
    </row>
    <row r="771" spans="1:13">
      <c r="A771" s="5" t="s">
        <v>379</v>
      </c>
      <c r="B771" s="15" t="s">
        <v>278</v>
      </c>
      <c r="C771" s="5" t="s">
        <v>36</v>
      </c>
      <c r="D771" s="6">
        <v>0</v>
      </c>
      <c r="E771" s="7">
        <v>60</v>
      </c>
      <c r="F771" s="7">
        <f t="shared" si="84"/>
        <v>60</v>
      </c>
      <c r="G771" s="7">
        <f t="shared" si="85"/>
        <v>36</v>
      </c>
      <c r="H771" s="7">
        <f t="shared" si="89"/>
        <v>24</v>
      </c>
      <c r="I771" s="8">
        <f t="shared" si="86"/>
        <v>120</v>
      </c>
      <c r="J771" s="8">
        <f t="shared" si="87"/>
        <v>28920</v>
      </c>
      <c r="K771" s="8">
        <f t="shared" si="88"/>
        <v>3000</v>
      </c>
      <c r="M771" s="1">
        <v>746</v>
      </c>
    </row>
    <row r="772" spans="1:13">
      <c r="A772" s="5" t="s">
        <v>379</v>
      </c>
      <c r="B772" s="15" t="s">
        <v>334</v>
      </c>
      <c r="C772" s="5" t="s">
        <v>3</v>
      </c>
      <c r="D772" s="6">
        <v>101</v>
      </c>
      <c r="E772" s="7">
        <v>1162</v>
      </c>
      <c r="F772" s="7">
        <f t="shared" si="84"/>
        <v>1263</v>
      </c>
      <c r="G772" s="7">
        <f t="shared" si="85"/>
        <v>757.8</v>
      </c>
      <c r="H772" s="7">
        <f t="shared" si="89"/>
        <v>505.20000000000005</v>
      </c>
      <c r="I772" s="8">
        <f t="shared" si="86"/>
        <v>2526</v>
      </c>
      <c r="J772" s="8">
        <f t="shared" si="87"/>
        <v>608766</v>
      </c>
      <c r="K772" s="8">
        <f t="shared" si="88"/>
        <v>63150</v>
      </c>
      <c r="M772" s="1">
        <v>747</v>
      </c>
    </row>
    <row r="773" spans="1:13">
      <c r="A773" s="5" t="s">
        <v>379</v>
      </c>
      <c r="B773" s="15" t="s">
        <v>335</v>
      </c>
      <c r="C773" s="5" t="s">
        <v>3</v>
      </c>
      <c r="D773" s="6">
        <f>48+1</f>
        <v>49</v>
      </c>
      <c r="E773" s="7">
        <v>1457</v>
      </c>
      <c r="F773" s="7">
        <f t="shared" si="84"/>
        <v>1506</v>
      </c>
      <c r="G773" s="7">
        <f t="shared" si="85"/>
        <v>903.6</v>
      </c>
      <c r="H773" s="7">
        <f t="shared" si="89"/>
        <v>602.4</v>
      </c>
      <c r="I773" s="8">
        <f t="shared" si="86"/>
        <v>3012</v>
      </c>
      <c r="J773" s="8">
        <f t="shared" si="87"/>
        <v>725892</v>
      </c>
      <c r="K773" s="8">
        <f t="shared" si="88"/>
        <v>75300</v>
      </c>
      <c r="M773" s="1">
        <v>748</v>
      </c>
    </row>
    <row r="774" spans="1:13">
      <c r="A774" s="5" t="s">
        <v>379</v>
      </c>
      <c r="B774" s="15" t="s">
        <v>335</v>
      </c>
      <c r="C774" s="5" t="s">
        <v>36</v>
      </c>
      <c r="D774" s="6">
        <v>0</v>
      </c>
      <c r="E774" s="7">
        <v>10</v>
      </c>
      <c r="F774" s="7">
        <f t="shared" si="84"/>
        <v>10</v>
      </c>
      <c r="G774" s="7">
        <f t="shared" si="85"/>
        <v>6</v>
      </c>
      <c r="H774" s="7">
        <f t="shared" si="89"/>
        <v>4</v>
      </c>
      <c r="I774" s="8">
        <f t="shared" si="86"/>
        <v>20</v>
      </c>
      <c r="J774" s="8">
        <f t="shared" si="87"/>
        <v>4820</v>
      </c>
      <c r="K774" s="8">
        <f t="shared" si="88"/>
        <v>500</v>
      </c>
      <c r="M774" s="1">
        <v>749</v>
      </c>
    </row>
    <row r="775" spans="1:13">
      <c r="A775" s="5" t="s">
        <v>379</v>
      </c>
      <c r="B775" s="15" t="s">
        <v>135</v>
      </c>
      <c r="C775" s="5" t="s">
        <v>10</v>
      </c>
      <c r="D775" s="6">
        <v>0</v>
      </c>
      <c r="E775" s="7">
        <v>8</v>
      </c>
      <c r="F775" s="7">
        <f t="shared" si="84"/>
        <v>8</v>
      </c>
      <c r="G775" s="7">
        <f t="shared" si="85"/>
        <v>4.8</v>
      </c>
      <c r="H775" s="7">
        <f t="shared" si="89"/>
        <v>3.2</v>
      </c>
      <c r="I775" s="8">
        <f t="shared" si="86"/>
        <v>16</v>
      </c>
      <c r="J775" s="8">
        <f t="shared" si="87"/>
        <v>3856</v>
      </c>
      <c r="K775" s="8">
        <f t="shared" si="88"/>
        <v>400</v>
      </c>
      <c r="M775" s="1">
        <v>750</v>
      </c>
    </row>
    <row r="776" spans="1:13">
      <c r="A776" s="5" t="s">
        <v>379</v>
      </c>
      <c r="B776" s="15" t="s">
        <v>135</v>
      </c>
      <c r="C776" s="5" t="s">
        <v>3</v>
      </c>
      <c r="D776" s="6">
        <v>0</v>
      </c>
      <c r="E776" s="7">
        <v>2145</v>
      </c>
      <c r="F776" s="7">
        <f t="shared" si="84"/>
        <v>2145</v>
      </c>
      <c r="G776" s="7">
        <f t="shared" si="85"/>
        <v>1287</v>
      </c>
      <c r="H776" s="7">
        <f t="shared" si="89"/>
        <v>858</v>
      </c>
      <c r="I776" s="8">
        <f t="shared" si="86"/>
        <v>4290</v>
      </c>
      <c r="J776" s="8">
        <f t="shared" si="87"/>
        <v>1033890</v>
      </c>
      <c r="K776" s="8">
        <f t="shared" si="88"/>
        <v>107250</v>
      </c>
      <c r="M776" s="1">
        <v>751</v>
      </c>
    </row>
    <row r="777" spans="1:13">
      <c r="A777" s="5" t="s">
        <v>379</v>
      </c>
      <c r="B777" s="15" t="s">
        <v>336</v>
      </c>
      <c r="C777" s="5" t="s">
        <v>5</v>
      </c>
      <c r="D777" s="6">
        <v>0</v>
      </c>
      <c r="E777" s="7">
        <v>2</v>
      </c>
      <c r="F777" s="7">
        <f t="shared" si="84"/>
        <v>2</v>
      </c>
      <c r="G777" s="7">
        <f t="shared" si="85"/>
        <v>1.2</v>
      </c>
      <c r="H777" s="7">
        <f t="shared" si="89"/>
        <v>0.8</v>
      </c>
      <c r="I777" s="8">
        <f t="shared" si="86"/>
        <v>4</v>
      </c>
      <c r="J777" s="8">
        <f t="shared" si="87"/>
        <v>964</v>
      </c>
      <c r="K777" s="8">
        <f t="shared" si="88"/>
        <v>100</v>
      </c>
      <c r="M777" s="1">
        <v>752</v>
      </c>
    </row>
    <row r="778" spans="1:13">
      <c r="A778" s="5" t="s">
        <v>379</v>
      </c>
      <c r="B778" s="15" t="s">
        <v>336</v>
      </c>
      <c r="C778" s="5" t="s">
        <v>2</v>
      </c>
      <c r="D778" s="6">
        <v>997</v>
      </c>
      <c r="E778" s="7">
        <v>12</v>
      </c>
      <c r="F778" s="7">
        <f t="shared" si="84"/>
        <v>1009</v>
      </c>
      <c r="G778" s="7">
        <f t="shared" si="85"/>
        <v>605.4</v>
      </c>
      <c r="H778" s="7">
        <f t="shared" si="89"/>
        <v>403.6</v>
      </c>
      <c r="I778" s="8">
        <f t="shared" si="86"/>
        <v>2018</v>
      </c>
      <c r="J778" s="8">
        <f t="shared" si="87"/>
        <v>486338</v>
      </c>
      <c r="K778" s="8">
        <f t="shared" si="88"/>
        <v>50450</v>
      </c>
      <c r="M778" s="1">
        <v>753</v>
      </c>
    </row>
    <row r="779" spans="1:13">
      <c r="A779" s="5" t="s">
        <v>379</v>
      </c>
      <c r="B779" s="15" t="s">
        <v>336</v>
      </c>
      <c r="C779" s="5" t="s">
        <v>3</v>
      </c>
      <c r="D779" s="6">
        <f>361+83</f>
        <v>444</v>
      </c>
      <c r="E779" s="7">
        <v>1792</v>
      </c>
      <c r="F779" s="7">
        <f t="shared" si="84"/>
        <v>2236</v>
      </c>
      <c r="G779" s="7">
        <f t="shared" si="85"/>
        <v>1341.6</v>
      </c>
      <c r="H779" s="7">
        <f t="shared" si="89"/>
        <v>894.40000000000009</v>
      </c>
      <c r="I779" s="8">
        <f t="shared" si="86"/>
        <v>4472</v>
      </c>
      <c r="J779" s="8">
        <f t="shared" si="87"/>
        <v>1077752</v>
      </c>
      <c r="K779" s="8">
        <f t="shared" si="88"/>
        <v>111800</v>
      </c>
      <c r="M779" s="1">
        <v>754</v>
      </c>
    </row>
    <row r="780" spans="1:13">
      <c r="A780" s="5" t="s">
        <v>379</v>
      </c>
      <c r="B780" s="15" t="s">
        <v>336</v>
      </c>
      <c r="C780" s="5" t="s">
        <v>36</v>
      </c>
      <c r="D780" s="6">
        <v>0</v>
      </c>
      <c r="E780" s="7">
        <v>29</v>
      </c>
      <c r="F780" s="7">
        <f t="shared" si="84"/>
        <v>29</v>
      </c>
      <c r="G780" s="7">
        <f t="shared" si="85"/>
        <v>17.399999999999999</v>
      </c>
      <c r="H780" s="7">
        <f t="shared" si="89"/>
        <v>11.600000000000001</v>
      </c>
      <c r="I780" s="8">
        <f t="shared" si="86"/>
        <v>58</v>
      </c>
      <c r="J780" s="8">
        <f t="shared" si="87"/>
        <v>13978</v>
      </c>
      <c r="K780" s="8">
        <f t="shared" si="88"/>
        <v>1450</v>
      </c>
      <c r="M780" s="1">
        <v>755</v>
      </c>
    </row>
    <row r="781" spans="1:13">
      <c r="A781" s="5" t="s">
        <v>379</v>
      </c>
      <c r="B781" s="15" t="s">
        <v>337</v>
      </c>
      <c r="C781" s="5" t="s">
        <v>3</v>
      </c>
      <c r="D781" s="6">
        <v>36</v>
      </c>
      <c r="E781" s="7">
        <v>964</v>
      </c>
      <c r="F781" s="7">
        <f t="shared" si="84"/>
        <v>1000</v>
      </c>
      <c r="G781" s="7">
        <f t="shared" si="85"/>
        <v>600</v>
      </c>
      <c r="H781" s="7">
        <f t="shared" si="89"/>
        <v>400</v>
      </c>
      <c r="I781" s="8">
        <f t="shared" si="86"/>
        <v>2000</v>
      </c>
      <c r="J781" s="8">
        <f t="shared" si="87"/>
        <v>482000</v>
      </c>
      <c r="K781" s="8">
        <f t="shared" si="88"/>
        <v>50000</v>
      </c>
      <c r="M781" s="1">
        <v>756</v>
      </c>
    </row>
    <row r="782" spans="1:13">
      <c r="A782" s="5" t="s">
        <v>379</v>
      </c>
      <c r="B782" s="15" t="s">
        <v>338</v>
      </c>
      <c r="C782" s="5" t="s">
        <v>5</v>
      </c>
      <c r="D782" s="6">
        <v>0</v>
      </c>
      <c r="E782" s="7">
        <v>2</v>
      </c>
      <c r="F782" s="7">
        <f t="shared" si="84"/>
        <v>2</v>
      </c>
      <c r="G782" s="7">
        <f t="shared" si="85"/>
        <v>1.2</v>
      </c>
      <c r="H782" s="7">
        <f t="shared" si="89"/>
        <v>0.8</v>
      </c>
      <c r="I782" s="8">
        <f t="shared" si="86"/>
        <v>4</v>
      </c>
      <c r="J782" s="8">
        <f t="shared" si="87"/>
        <v>964</v>
      </c>
      <c r="K782" s="8">
        <f t="shared" si="88"/>
        <v>100</v>
      </c>
      <c r="M782" s="1">
        <v>757</v>
      </c>
    </row>
    <row r="783" spans="1:13">
      <c r="A783" s="5" t="s">
        <v>379</v>
      </c>
      <c r="B783" s="15" t="s">
        <v>338</v>
      </c>
      <c r="C783" s="5" t="s">
        <v>3</v>
      </c>
      <c r="D783" s="6">
        <f>179+6</f>
        <v>185</v>
      </c>
      <c r="E783" s="7">
        <v>1313</v>
      </c>
      <c r="F783" s="7">
        <f t="shared" si="84"/>
        <v>1498</v>
      </c>
      <c r="G783" s="7">
        <f t="shared" si="85"/>
        <v>898.8</v>
      </c>
      <c r="H783" s="7">
        <f t="shared" si="89"/>
        <v>599.20000000000005</v>
      </c>
      <c r="I783" s="8">
        <f t="shared" si="86"/>
        <v>2996</v>
      </c>
      <c r="J783" s="8">
        <f t="shared" si="87"/>
        <v>722036</v>
      </c>
      <c r="K783" s="8">
        <f t="shared" si="88"/>
        <v>74900</v>
      </c>
      <c r="M783" s="1">
        <v>758</v>
      </c>
    </row>
    <row r="784" spans="1:13">
      <c r="A784" s="5"/>
      <c r="B784" s="15"/>
      <c r="C784" s="5"/>
      <c r="D784" s="6"/>
      <c r="E784" s="7"/>
      <c r="F784" s="7"/>
      <c r="G784" s="17">
        <f>SUM(G741:G783)</f>
        <v>20932.2</v>
      </c>
      <c r="H784" s="17">
        <f t="shared" ref="H784:K784" si="91">SUM(H741:H783)</f>
        <v>13954.800000000001</v>
      </c>
      <c r="I784" s="17">
        <f t="shared" si="91"/>
        <v>69774</v>
      </c>
      <c r="J784" s="17">
        <f t="shared" si="91"/>
        <v>16815534</v>
      </c>
      <c r="K784" s="17">
        <f t="shared" si="91"/>
        <v>1744350</v>
      </c>
    </row>
    <row r="785" spans="1:13">
      <c r="A785" s="5" t="s">
        <v>339</v>
      </c>
      <c r="B785" s="15" t="s">
        <v>340</v>
      </c>
      <c r="C785" s="5" t="s">
        <v>2</v>
      </c>
      <c r="D785" s="6">
        <v>0</v>
      </c>
      <c r="E785" s="7">
        <v>98</v>
      </c>
      <c r="F785" s="7">
        <f t="shared" si="84"/>
        <v>98</v>
      </c>
      <c r="G785" s="7">
        <f t="shared" si="85"/>
        <v>58.8</v>
      </c>
      <c r="H785" s="7">
        <f t="shared" si="89"/>
        <v>39.200000000000003</v>
      </c>
      <c r="I785" s="8">
        <f t="shared" si="86"/>
        <v>196</v>
      </c>
      <c r="J785" s="8">
        <f t="shared" si="87"/>
        <v>47236</v>
      </c>
      <c r="K785" s="8">
        <f t="shared" si="88"/>
        <v>4900</v>
      </c>
      <c r="M785" s="1">
        <v>759</v>
      </c>
    </row>
    <row r="786" spans="1:13">
      <c r="A786" s="5" t="s">
        <v>339</v>
      </c>
      <c r="B786" s="15" t="s">
        <v>340</v>
      </c>
      <c r="C786" s="5" t="s">
        <v>10</v>
      </c>
      <c r="D786" s="6">
        <v>0</v>
      </c>
      <c r="E786" s="7">
        <v>108</v>
      </c>
      <c r="F786" s="7">
        <f t="shared" si="84"/>
        <v>108</v>
      </c>
      <c r="G786" s="7">
        <f t="shared" si="85"/>
        <v>64.8</v>
      </c>
      <c r="H786" s="7">
        <f t="shared" si="89"/>
        <v>43.2</v>
      </c>
      <c r="I786" s="8">
        <f t="shared" si="86"/>
        <v>216</v>
      </c>
      <c r="J786" s="8">
        <f t="shared" si="87"/>
        <v>52056</v>
      </c>
      <c r="K786" s="8">
        <f t="shared" si="88"/>
        <v>5400</v>
      </c>
      <c r="M786" s="1">
        <v>760</v>
      </c>
    </row>
    <row r="787" spans="1:13">
      <c r="A787" s="5" t="s">
        <v>339</v>
      </c>
      <c r="B787" s="15" t="s">
        <v>340</v>
      </c>
      <c r="C787" s="5" t="s">
        <v>8</v>
      </c>
      <c r="D787" s="6">
        <v>0</v>
      </c>
      <c r="E787" s="7">
        <v>22</v>
      </c>
      <c r="F787" s="7">
        <f t="shared" si="84"/>
        <v>22</v>
      </c>
      <c r="G787" s="7">
        <f t="shared" si="85"/>
        <v>13.2</v>
      </c>
      <c r="H787" s="7">
        <f t="shared" si="89"/>
        <v>8.8000000000000007</v>
      </c>
      <c r="I787" s="8">
        <f t="shared" si="86"/>
        <v>44</v>
      </c>
      <c r="J787" s="8">
        <f t="shared" si="87"/>
        <v>10604</v>
      </c>
      <c r="K787" s="8">
        <f t="shared" si="88"/>
        <v>1100</v>
      </c>
      <c r="M787" s="1">
        <v>761</v>
      </c>
    </row>
    <row r="788" spans="1:13">
      <c r="A788" s="5" t="s">
        <v>339</v>
      </c>
      <c r="B788" s="15" t="s">
        <v>340</v>
      </c>
      <c r="C788" s="5" t="s">
        <v>3</v>
      </c>
      <c r="D788" s="6">
        <v>341</v>
      </c>
      <c r="E788" s="7">
        <v>7298</v>
      </c>
      <c r="F788" s="7">
        <f t="shared" si="84"/>
        <v>7639</v>
      </c>
      <c r="G788" s="7">
        <f t="shared" si="85"/>
        <v>4583.3999999999996</v>
      </c>
      <c r="H788" s="7">
        <f t="shared" si="89"/>
        <v>3055.6000000000004</v>
      </c>
      <c r="I788" s="8">
        <f t="shared" si="86"/>
        <v>15278</v>
      </c>
      <c r="J788" s="8">
        <f t="shared" si="87"/>
        <v>3681998</v>
      </c>
      <c r="K788" s="8">
        <f t="shared" si="88"/>
        <v>381950</v>
      </c>
      <c r="M788" s="1">
        <v>762</v>
      </c>
    </row>
    <row r="789" spans="1:13">
      <c r="A789" s="5" t="s">
        <v>339</v>
      </c>
      <c r="B789" s="15" t="s">
        <v>340</v>
      </c>
      <c r="C789" s="5" t="s">
        <v>36</v>
      </c>
      <c r="D789" s="6">
        <v>0</v>
      </c>
      <c r="E789" s="7">
        <v>131</v>
      </c>
      <c r="F789" s="7">
        <f t="shared" si="84"/>
        <v>131</v>
      </c>
      <c r="G789" s="7">
        <f t="shared" si="85"/>
        <v>78.599999999999994</v>
      </c>
      <c r="H789" s="7">
        <f t="shared" si="89"/>
        <v>52.400000000000006</v>
      </c>
      <c r="I789" s="8">
        <f t="shared" si="86"/>
        <v>262</v>
      </c>
      <c r="J789" s="8">
        <f t="shared" si="87"/>
        <v>63142</v>
      </c>
      <c r="K789" s="8">
        <f t="shared" si="88"/>
        <v>6550</v>
      </c>
      <c r="M789" s="1">
        <v>763</v>
      </c>
    </row>
    <row r="790" spans="1:13">
      <c r="A790" s="5" t="s">
        <v>339</v>
      </c>
      <c r="B790" s="15" t="s">
        <v>341</v>
      </c>
      <c r="C790" s="5" t="s">
        <v>3</v>
      </c>
      <c r="D790" s="6">
        <v>10</v>
      </c>
      <c r="E790" s="7">
        <v>2491</v>
      </c>
      <c r="F790" s="7">
        <f t="shared" si="84"/>
        <v>2501</v>
      </c>
      <c r="G790" s="7">
        <f t="shared" si="85"/>
        <v>1500.6</v>
      </c>
      <c r="H790" s="7">
        <f t="shared" si="89"/>
        <v>1000.4000000000001</v>
      </c>
      <c r="I790" s="8">
        <f t="shared" si="86"/>
        <v>5002</v>
      </c>
      <c r="J790" s="8">
        <f t="shared" si="87"/>
        <v>1205482</v>
      </c>
      <c r="K790" s="8">
        <f t="shared" si="88"/>
        <v>125050</v>
      </c>
      <c r="M790" s="1">
        <v>764</v>
      </c>
    </row>
    <row r="791" spans="1:13">
      <c r="A791" s="5" t="s">
        <v>339</v>
      </c>
      <c r="B791" s="15" t="s">
        <v>342</v>
      </c>
      <c r="C791" s="5" t="s">
        <v>3</v>
      </c>
      <c r="D791" s="6">
        <v>0</v>
      </c>
      <c r="E791" s="7">
        <v>999</v>
      </c>
      <c r="F791" s="7">
        <f t="shared" si="84"/>
        <v>999</v>
      </c>
      <c r="G791" s="7">
        <f t="shared" si="85"/>
        <v>599.4</v>
      </c>
      <c r="H791" s="7">
        <f t="shared" si="89"/>
        <v>399.6</v>
      </c>
      <c r="I791" s="8">
        <f t="shared" si="86"/>
        <v>1998</v>
      </c>
      <c r="J791" s="8">
        <f t="shared" si="87"/>
        <v>481518</v>
      </c>
      <c r="K791" s="8">
        <f t="shared" si="88"/>
        <v>49950</v>
      </c>
      <c r="M791" s="1">
        <v>765</v>
      </c>
    </row>
    <row r="792" spans="1:13">
      <c r="A792" s="5" t="s">
        <v>339</v>
      </c>
      <c r="B792" s="15" t="s">
        <v>343</v>
      </c>
      <c r="C792" s="5" t="s">
        <v>10</v>
      </c>
      <c r="D792" s="6">
        <v>0</v>
      </c>
      <c r="E792" s="7">
        <v>28</v>
      </c>
      <c r="F792" s="7">
        <f t="shared" si="84"/>
        <v>28</v>
      </c>
      <c r="G792" s="7">
        <f t="shared" si="85"/>
        <v>16.8</v>
      </c>
      <c r="H792" s="7">
        <f t="shared" si="89"/>
        <v>11.200000000000001</v>
      </c>
      <c r="I792" s="8">
        <f t="shared" si="86"/>
        <v>56</v>
      </c>
      <c r="J792" s="8">
        <f t="shared" si="87"/>
        <v>13496</v>
      </c>
      <c r="K792" s="8">
        <f t="shared" si="88"/>
        <v>1400</v>
      </c>
      <c r="M792" s="1">
        <v>766</v>
      </c>
    </row>
    <row r="793" spans="1:13">
      <c r="A793" s="5" t="s">
        <v>339</v>
      </c>
      <c r="B793" s="15" t="s">
        <v>343</v>
      </c>
      <c r="C793" s="5" t="s">
        <v>3</v>
      </c>
      <c r="D793" s="6">
        <v>0</v>
      </c>
      <c r="E793" s="7">
        <v>2453</v>
      </c>
      <c r="F793" s="7">
        <f t="shared" si="84"/>
        <v>2453</v>
      </c>
      <c r="G793" s="7">
        <f t="shared" si="85"/>
        <v>1471.8</v>
      </c>
      <c r="H793" s="7">
        <f t="shared" si="89"/>
        <v>981.2</v>
      </c>
      <c r="I793" s="8">
        <f t="shared" si="86"/>
        <v>4906</v>
      </c>
      <c r="J793" s="8">
        <f t="shared" si="87"/>
        <v>1182346</v>
      </c>
      <c r="K793" s="8">
        <f t="shared" si="88"/>
        <v>122650</v>
      </c>
      <c r="M793" s="1">
        <v>767</v>
      </c>
    </row>
    <row r="794" spans="1:13">
      <c r="A794" s="5" t="s">
        <v>339</v>
      </c>
      <c r="B794" s="15" t="s">
        <v>344</v>
      </c>
      <c r="C794" s="5" t="s">
        <v>2</v>
      </c>
      <c r="D794" s="6">
        <v>0</v>
      </c>
      <c r="E794" s="7">
        <v>17</v>
      </c>
      <c r="F794" s="7">
        <f t="shared" si="84"/>
        <v>17</v>
      </c>
      <c r="G794" s="7">
        <f t="shared" si="85"/>
        <v>10.199999999999999</v>
      </c>
      <c r="H794" s="7">
        <f t="shared" si="89"/>
        <v>6.8000000000000007</v>
      </c>
      <c r="I794" s="8">
        <f t="shared" si="86"/>
        <v>34</v>
      </c>
      <c r="J794" s="8">
        <f t="shared" si="87"/>
        <v>8194</v>
      </c>
      <c r="K794" s="8">
        <f t="shared" si="88"/>
        <v>850</v>
      </c>
      <c r="M794" s="1">
        <v>768</v>
      </c>
    </row>
    <row r="795" spans="1:13">
      <c r="A795" s="5" t="s">
        <v>339</v>
      </c>
      <c r="B795" s="15" t="s">
        <v>344</v>
      </c>
      <c r="C795" s="5" t="s">
        <v>3</v>
      </c>
      <c r="D795" s="6">
        <v>0</v>
      </c>
      <c r="E795" s="7">
        <v>5032</v>
      </c>
      <c r="F795" s="7">
        <f t="shared" si="84"/>
        <v>5032</v>
      </c>
      <c r="G795" s="7">
        <f t="shared" si="85"/>
        <v>3019.2</v>
      </c>
      <c r="H795" s="7">
        <f t="shared" si="89"/>
        <v>2012.8000000000002</v>
      </c>
      <c r="I795" s="8">
        <f t="shared" si="86"/>
        <v>10064</v>
      </c>
      <c r="J795" s="8">
        <f t="shared" si="87"/>
        <v>2425424</v>
      </c>
      <c r="K795" s="8">
        <f t="shared" si="88"/>
        <v>251600</v>
      </c>
      <c r="M795" s="1">
        <v>769</v>
      </c>
    </row>
    <row r="796" spans="1:13">
      <c r="A796" s="5" t="s">
        <v>339</v>
      </c>
      <c r="B796" s="15" t="s">
        <v>344</v>
      </c>
      <c r="C796" s="5" t="s">
        <v>36</v>
      </c>
      <c r="D796" s="6">
        <v>0</v>
      </c>
      <c r="E796" s="7">
        <v>13</v>
      </c>
      <c r="F796" s="7">
        <f t="shared" ref="F796:F821" si="92">D796+E796</f>
        <v>13</v>
      </c>
      <c r="G796" s="7">
        <f t="shared" ref="G796:G821" si="93">F796*0.6</f>
        <v>7.8</v>
      </c>
      <c r="H796" s="7">
        <f t="shared" ref="H796:H821" si="94">F796*0.4</f>
        <v>5.2</v>
      </c>
      <c r="I796" s="8">
        <f t="shared" ref="I796:I821" si="95">F796*2</f>
        <v>26</v>
      </c>
      <c r="J796" s="8">
        <f t="shared" ref="J796:J821" si="96">241*I796</f>
        <v>6266</v>
      </c>
      <c r="K796" s="8">
        <f t="shared" ref="K796:K821" si="97">F796*50</f>
        <v>650</v>
      </c>
      <c r="M796" s="1">
        <v>770</v>
      </c>
    </row>
    <row r="797" spans="1:13">
      <c r="A797" s="5" t="s">
        <v>339</v>
      </c>
      <c r="B797" s="15" t="s">
        <v>345</v>
      </c>
      <c r="C797" s="5" t="s">
        <v>2</v>
      </c>
      <c r="D797" s="6">
        <v>0</v>
      </c>
      <c r="E797" s="7">
        <v>38</v>
      </c>
      <c r="F797" s="7">
        <f t="shared" si="92"/>
        <v>38</v>
      </c>
      <c r="G797" s="7">
        <f t="shared" si="93"/>
        <v>22.8</v>
      </c>
      <c r="H797" s="7">
        <f t="shared" si="94"/>
        <v>15.200000000000001</v>
      </c>
      <c r="I797" s="8">
        <f t="shared" si="95"/>
        <v>76</v>
      </c>
      <c r="J797" s="8">
        <f t="shared" si="96"/>
        <v>18316</v>
      </c>
      <c r="K797" s="8">
        <f t="shared" si="97"/>
        <v>1900</v>
      </c>
      <c r="M797" s="1">
        <v>771</v>
      </c>
    </row>
    <row r="798" spans="1:13">
      <c r="A798" s="5" t="s">
        <v>339</v>
      </c>
      <c r="B798" s="15" t="s">
        <v>346</v>
      </c>
      <c r="C798" s="5" t="s">
        <v>10</v>
      </c>
      <c r="D798" s="6">
        <v>0</v>
      </c>
      <c r="E798" s="7">
        <v>65</v>
      </c>
      <c r="F798" s="7">
        <f t="shared" si="92"/>
        <v>65</v>
      </c>
      <c r="G798" s="7">
        <f t="shared" si="93"/>
        <v>39</v>
      </c>
      <c r="H798" s="7">
        <f t="shared" si="94"/>
        <v>26</v>
      </c>
      <c r="I798" s="8">
        <f t="shared" si="95"/>
        <v>130</v>
      </c>
      <c r="J798" s="8">
        <f t="shared" si="96"/>
        <v>31330</v>
      </c>
      <c r="K798" s="8">
        <f t="shared" si="97"/>
        <v>3250</v>
      </c>
      <c r="M798" s="1">
        <v>772</v>
      </c>
    </row>
    <row r="799" spans="1:13">
      <c r="A799" s="5" t="s">
        <v>339</v>
      </c>
      <c r="B799" s="15" t="s">
        <v>346</v>
      </c>
      <c r="C799" s="5" t="s">
        <v>3</v>
      </c>
      <c r="D799" s="6">
        <v>0</v>
      </c>
      <c r="E799" s="7">
        <v>919</v>
      </c>
      <c r="F799" s="7">
        <f t="shared" si="92"/>
        <v>919</v>
      </c>
      <c r="G799" s="7">
        <f t="shared" si="93"/>
        <v>551.4</v>
      </c>
      <c r="H799" s="7">
        <f t="shared" si="94"/>
        <v>367.6</v>
      </c>
      <c r="I799" s="8">
        <f t="shared" si="95"/>
        <v>1838</v>
      </c>
      <c r="J799" s="8">
        <f t="shared" si="96"/>
        <v>442958</v>
      </c>
      <c r="K799" s="8">
        <f t="shared" si="97"/>
        <v>45950</v>
      </c>
      <c r="M799" s="1">
        <v>773</v>
      </c>
    </row>
    <row r="800" spans="1:13">
      <c r="A800" s="5" t="s">
        <v>339</v>
      </c>
      <c r="B800" s="15" t="s">
        <v>346</v>
      </c>
      <c r="C800" s="5" t="s">
        <v>36</v>
      </c>
      <c r="D800" s="6">
        <v>0</v>
      </c>
      <c r="E800" s="7">
        <v>36</v>
      </c>
      <c r="F800" s="7">
        <f t="shared" si="92"/>
        <v>36</v>
      </c>
      <c r="G800" s="7">
        <f t="shared" si="93"/>
        <v>21.599999999999998</v>
      </c>
      <c r="H800" s="7">
        <f t="shared" si="94"/>
        <v>14.4</v>
      </c>
      <c r="I800" s="8">
        <f t="shared" si="95"/>
        <v>72</v>
      </c>
      <c r="J800" s="8">
        <f t="shared" si="96"/>
        <v>17352</v>
      </c>
      <c r="K800" s="8">
        <f t="shared" si="97"/>
        <v>1800</v>
      </c>
      <c r="M800" s="1">
        <v>774</v>
      </c>
    </row>
    <row r="801" spans="1:13">
      <c r="A801" s="5" t="s">
        <v>339</v>
      </c>
      <c r="B801" s="15" t="s">
        <v>347</v>
      </c>
      <c r="C801" s="5" t="s">
        <v>19</v>
      </c>
      <c r="D801" s="6">
        <v>0</v>
      </c>
      <c r="E801" s="7">
        <v>12</v>
      </c>
      <c r="F801" s="7">
        <f t="shared" si="92"/>
        <v>12</v>
      </c>
      <c r="G801" s="7">
        <f t="shared" si="93"/>
        <v>7.1999999999999993</v>
      </c>
      <c r="H801" s="7">
        <f t="shared" si="94"/>
        <v>4.8000000000000007</v>
      </c>
      <c r="I801" s="8">
        <f t="shared" si="95"/>
        <v>24</v>
      </c>
      <c r="J801" s="8">
        <f t="shared" si="96"/>
        <v>5784</v>
      </c>
      <c r="K801" s="8">
        <f t="shared" si="97"/>
        <v>600</v>
      </c>
      <c r="M801" s="1">
        <v>775</v>
      </c>
    </row>
    <row r="802" spans="1:13">
      <c r="A802" s="5" t="s">
        <v>339</v>
      </c>
      <c r="B802" s="15" t="s">
        <v>347</v>
      </c>
      <c r="C802" s="5" t="s">
        <v>3</v>
      </c>
      <c r="D802" s="6">
        <v>0</v>
      </c>
      <c r="E802" s="7">
        <v>5058</v>
      </c>
      <c r="F802" s="7">
        <f t="shared" si="92"/>
        <v>5058</v>
      </c>
      <c r="G802" s="7">
        <f t="shared" si="93"/>
        <v>3034.7999999999997</v>
      </c>
      <c r="H802" s="7">
        <f t="shared" si="94"/>
        <v>2023.2</v>
      </c>
      <c r="I802" s="8">
        <f t="shared" si="95"/>
        <v>10116</v>
      </c>
      <c r="J802" s="8">
        <f t="shared" si="96"/>
        <v>2437956</v>
      </c>
      <c r="K802" s="8">
        <f t="shared" si="97"/>
        <v>252900</v>
      </c>
      <c r="M802" s="1">
        <v>776</v>
      </c>
    </row>
    <row r="803" spans="1:13">
      <c r="A803" s="5" t="s">
        <v>339</v>
      </c>
      <c r="B803" s="15" t="s">
        <v>347</v>
      </c>
      <c r="C803" s="5" t="s">
        <v>36</v>
      </c>
      <c r="D803" s="6">
        <v>0</v>
      </c>
      <c r="E803" s="7">
        <v>117</v>
      </c>
      <c r="F803" s="7">
        <f t="shared" si="92"/>
        <v>117</v>
      </c>
      <c r="G803" s="7">
        <f t="shared" si="93"/>
        <v>70.2</v>
      </c>
      <c r="H803" s="7">
        <f t="shared" si="94"/>
        <v>46.800000000000004</v>
      </c>
      <c r="I803" s="8">
        <f t="shared" si="95"/>
        <v>234</v>
      </c>
      <c r="J803" s="8">
        <f t="shared" si="96"/>
        <v>56394</v>
      </c>
      <c r="K803" s="8">
        <f t="shared" si="97"/>
        <v>5850</v>
      </c>
      <c r="M803" s="1">
        <v>777</v>
      </c>
    </row>
    <row r="804" spans="1:13">
      <c r="A804" s="5" t="s">
        <v>339</v>
      </c>
      <c r="B804" s="15" t="s">
        <v>339</v>
      </c>
      <c r="C804" s="5" t="s">
        <v>19</v>
      </c>
      <c r="D804" s="6">
        <v>0</v>
      </c>
      <c r="E804" s="7">
        <v>65</v>
      </c>
      <c r="F804" s="7">
        <f t="shared" si="92"/>
        <v>65</v>
      </c>
      <c r="G804" s="7">
        <f t="shared" si="93"/>
        <v>39</v>
      </c>
      <c r="H804" s="7">
        <f t="shared" si="94"/>
        <v>26</v>
      </c>
      <c r="I804" s="8">
        <f t="shared" si="95"/>
        <v>130</v>
      </c>
      <c r="J804" s="8">
        <f t="shared" si="96"/>
        <v>31330</v>
      </c>
      <c r="K804" s="8">
        <f t="shared" si="97"/>
        <v>3250</v>
      </c>
      <c r="M804" s="1">
        <v>778</v>
      </c>
    </row>
    <row r="805" spans="1:13">
      <c r="A805" s="5" t="s">
        <v>339</v>
      </c>
      <c r="B805" s="15" t="s">
        <v>339</v>
      </c>
      <c r="C805" s="5" t="s">
        <v>3</v>
      </c>
      <c r="D805" s="6">
        <v>0</v>
      </c>
      <c r="E805" s="7">
        <v>8941</v>
      </c>
      <c r="F805" s="7">
        <f t="shared" si="92"/>
        <v>8941</v>
      </c>
      <c r="G805" s="7">
        <f t="shared" si="93"/>
        <v>5364.5999999999995</v>
      </c>
      <c r="H805" s="7">
        <f t="shared" si="94"/>
        <v>3576.4</v>
      </c>
      <c r="I805" s="8">
        <f t="shared" si="95"/>
        <v>17882</v>
      </c>
      <c r="J805" s="8">
        <f t="shared" si="96"/>
        <v>4309562</v>
      </c>
      <c r="K805" s="8">
        <f t="shared" si="97"/>
        <v>447050</v>
      </c>
      <c r="M805" s="1">
        <v>779</v>
      </c>
    </row>
    <row r="806" spans="1:13">
      <c r="A806" s="5"/>
      <c r="B806" s="15"/>
      <c r="C806" s="5"/>
      <c r="D806" s="6"/>
      <c r="E806" s="7"/>
      <c r="F806" s="7"/>
      <c r="G806" s="17">
        <f>SUM(G785:G805)</f>
        <v>20575.199999999997</v>
      </c>
      <c r="H806" s="17">
        <f t="shared" ref="H806:K806" si="98">SUM(H785:H805)</f>
        <v>13716.8</v>
      </c>
      <c r="I806" s="17">
        <f t="shared" si="98"/>
        <v>68584</v>
      </c>
      <c r="J806" s="17">
        <f t="shared" si="98"/>
        <v>16528744</v>
      </c>
      <c r="K806" s="17">
        <f t="shared" si="98"/>
        <v>1714600</v>
      </c>
    </row>
    <row r="807" spans="1:13">
      <c r="A807" s="5" t="s">
        <v>348</v>
      </c>
      <c r="B807" s="15" t="s">
        <v>377</v>
      </c>
      <c r="C807" s="5" t="s">
        <v>5</v>
      </c>
      <c r="D807" s="6">
        <v>0</v>
      </c>
      <c r="E807" s="7">
        <v>73</v>
      </c>
      <c r="F807" s="7">
        <f t="shared" si="92"/>
        <v>73</v>
      </c>
      <c r="G807" s="7">
        <f t="shared" si="93"/>
        <v>43.8</v>
      </c>
      <c r="H807" s="7">
        <f t="shared" si="94"/>
        <v>29.200000000000003</v>
      </c>
      <c r="I807" s="8">
        <f t="shared" si="95"/>
        <v>146</v>
      </c>
      <c r="J807" s="8">
        <f t="shared" si="96"/>
        <v>35186</v>
      </c>
      <c r="K807" s="8">
        <f t="shared" si="97"/>
        <v>3650</v>
      </c>
      <c r="M807" s="1">
        <v>780</v>
      </c>
    </row>
    <row r="808" spans="1:13">
      <c r="A808" s="5" t="s">
        <v>348</v>
      </c>
      <c r="B808" s="15" t="s">
        <v>377</v>
      </c>
      <c r="C808" s="5" t="s">
        <v>49</v>
      </c>
      <c r="D808" s="6">
        <v>0</v>
      </c>
      <c r="E808" s="7">
        <v>25</v>
      </c>
      <c r="F808" s="7">
        <f t="shared" si="92"/>
        <v>25</v>
      </c>
      <c r="G808" s="7">
        <f t="shared" si="93"/>
        <v>15</v>
      </c>
      <c r="H808" s="7">
        <f t="shared" si="94"/>
        <v>10</v>
      </c>
      <c r="I808" s="8">
        <f t="shared" si="95"/>
        <v>50</v>
      </c>
      <c r="J808" s="8">
        <f t="shared" si="96"/>
        <v>12050</v>
      </c>
      <c r="K808" s="8">
        <f t="shared" si="97"/>
        <v>1250</v>
      </c>
      <c r="M808" s="1">
        <v>781</v>
      </c>
    </row>
    <row r="809" spans="1:13">
      <c r="A809" s="5" t="s">
        <v>348</v>
      </c>
      <c r="B809" s="15" t="s">
        <v>377</v>
      </c>
      <c r="C809" s="5" t="s">
        <v>3</v>
      </c>
      <c r="D809" s="6">
        <v>0</v>
      </c>
      <c r="E809" s="7">
        <v>1862</v>
      </c>
      <c r="F809" s="7">
        <f t="shared" si="92"/>
        <v>1862</v>
      </c>
      <c r="G809" s="7">
        <f t="shared" si="93"/>
        <v>1117.2</v>
      </c>
      <c r="H809" s="7">
        <f t="shared" si="94"/>
        <v>744.80000000000007</v>
      </c>
      <c r="I809" s="8">
        <f t="shared" si="95"/>
        <v>3724</v>
      </c>
      <c r="J809" s="8">
        <f t="shared" si="96"/>
        <v>897484</v>
      </c>
      <c r="K809" s="8">
        <f t="shared" si="97"/>
        <v>93100</v>
      </c>
      <c r="M809" s="1">
        <v>782</v>
      </c>
    </row>
    <row r="810" spans="1:13">
      <c r="A810" s="5" t="s">
        <v>348</v>
      </c>
      <c r="B810" s="15" t="s">
        <v>349</v>
      </c>
      <c r="C810" s="5" t="s">
        <v>3</v>
      </c>
      <c r="D810" s="6">
        <v>9</v>
      </c>
      <c r="E810" s="7">
        <v>690</v>
      </c>
      <c r="F810" s="7">
        <f t="shared" si="92"/>
        <v>699</v>
      </c>
      <c r="G810" s="7">
        <f t="shared" si="93"/>
        <v>419.4</v>
      </c>
      <c r="H810" s="7">
        <f t="shared" si="94"/>
        <v>279.60000000000002</v>
      </c>
      <c r="I810" s="8">
        <f t="shared" si="95"/>
        <v>1398</v>
      </c>
      <c r="J810" s="8">
        <f t="shared" si="96"/>
        <v>336918</v>
      </c>
      <c r="K810" s="8">
        <f t="shared" si="97"/>
        <v>34950</v>
      </c>
      <c r="M810" s="1">
        <v>783</v>
      </c>
    </row>
    <row r="811" spans="1:13">
      <c r="A811" s="5" t="s">
        <v>348</v>
      </c>
      <c r="B811" s="15" t="s">
        <v>350</v>
      </c>
      <c r="C811" s="5" t="s">
        <v>3</v>
      </c>
      <c r="D811" s="6">
        <v>4</v>
      </c>
      <c r="E811" s="7">
        <v>2436</v>
      </c>
      <c r="F811" s="7">
        <f t="shared" si="92"/>
        <v>2440</v>
      </c>
      <c r="G811" s="7">
        <f t="shared" si="93"/>
        <v>1464</v>
      </c>
      <c r="H811" s="7">
        <f t="shared" si="94"/>
        <v>976</v>
      </c>
      <c r="I811" s="8">
        <f t="shared" si="95"/>
        <v>4880</v>
      </c>
      <c r="J811" s="8">
        <f t="shared" si="96"/>
        <v>1176080</v>
      </c>
      <c r="K811" s="8">
        <f t="shared" si="97"/>
        <v>122000</v>
      </c>
      <c r="M811" s="1">
        <v>784</v>
      </c>
    </row>
    <row r="812" spans="1:13">
      <c r="A812" s="5" t="s">
        <v>348</v>
      </c>
      <c r="B812" s="15" t="s">
        <v>351</v>
      </c>
      <c r="C812" s="5" t="s">
        <v>3</v>
      </c>
      <c r="D812" s="6">
        <v>1</v>
      </c>
      <c r="E812" s="7">
        <v>1999</v>
      </c>
      <c r="F812" s="7">
        <f t="shared" si="92"/>
        <v>2000</v>
      </c>
      <c r="G812" s="7">
        <f t="shared" si="93"/>
        <v>1200</v>
      </c>
      <c r="H812" s="7">
        <f t="shared" si="94"/>
        <v>800</v>
      </c>
      <c r="I812" s="8">
        <f t="shared" si="95"/>
        <v>4000</v>
      </c>
      <c r="J812" s="8">
        <f t="shared" si="96"/>
        <v>964000</v>
      </c>
      <c r="K812" s="8">
        <f t="shared" si="97"/>
        <v>100000</v>
      </c>
      <c r="M812" s="1">
        <v>785</v>
      </c>
    </row>
    <row r="813" spans="1:13">
      <c r="A813" s="5" t="s">
        <v>348</v>
      </c>
      <c r="B813" s="15" t="s">
        <v>352</v>
      </c>
      <c r="C813" s="5" t="s">
        <v>3</v>
      </c>
      <c r="D813" s="6">
        <v>122</v>
      </c>
      <c r="E813" s="7">
        <v>5875</v>
      </c>
      <c r="F813" s="7">
        <f t="shared" si="92"/>
        <v>5997</v>
      </c>
      <c r="G813" s="7">
        <f t="shared" si="93"/>
        <v>3598.2</v>
      </c>
      <c r="H813" s="7">
        <f t="shared" si="94"/>
        <v>2398.8000000000002</v>
      </c>
      <c r="I813" s="8">
        <f t="shared" si="95"/>
        <v>11994</v>
      </c>
      <c r="J813" s="8">
        <f t="shared" si="96"/>
        <v>2890554</v>
      </c>
      <c r="K813" s="8">
        <f t="shared" si="97"/>
        <v>299850</v>
      </c>
      <c r="M813" s="1">
        <v>786</v>
      </c>
    </row>
    <row r="814" spans="1:13">
      <c r="A814" s="5" t="s">
        <v>348</v>
      </c>
      <c r="B814" s="15" t="s">
        <v>352</v>
      </c>
      <c r="C814" s="5" t="s">
        <v>36</v>
      </c>
      <c r="D814" s="6">
        <v>0</v>
      </c>
      <c r="E814" s="7">
        <v>4</v>
      </c>
      <c r="F814" s="7">
        <f t="shared" si="92"/>
        <v>4</v>
      </c>
      <c r="G814" s="7">
        <f t="shared" si="93"/>
        <v>2.4</v>
      </c>
      <c r="H814" s="7">
        <f t="shared" si="94"/>
        <v>1.6</v>
      </c>
      <c r="I814" s="8">
        <f t="shared" si="95"/>
        <v>8</v>
      </c>
      <c r="J814" s="8">
        <f t="shared" si="96"/>
        <v>1928</v>
      </c>
      <c r="K814" s="8">
        <f t="shared" si="97"/>
        <v>200</v>
      </c>
      <c r="M814" s="1">
        <v>787</v>
      </c>
    </row>
    <row r="815" spans="1:13">
      <c r="A815" s="5" t="s">
        <v>348</v>
      </c>
      <c r="B815" s="15" t="s">
        <v>353</v>
      </c>
      <c r="C815" s="5" t="s">
        <v>3</v>
      </c>
      <c r="D815" s="6">
        <v>1</v>
      </c>
      <c r="E815" s="7">
        <v>699</v>
      </c>
      <c r="F815" s="7">
        <f t="shared" si="92"/>
        <v>700</v>
      </c>
      <c r="G815" s="7">
        <f t="shared" si="93"/>
        <v>420</v>
      </c>
      <c r="H815" s="7">
        <f t="shared" si="94"/>
        <v>280</v>
      </c>
      <c r="I815" s="8">
        <f t="shared" si="95"/>
        <v>1400</v>
      </c>
      <c r="J815" s="8">
        <f t="shared" si="96"/>
        <v>337400</v>
      </c>
      <c r="K815" s="8">
        <f t="shared" si="97"/>
        <v>35000</v>
      </c>
      <c r="M815" s="1">
        <v>788</v>
      </c>
    </row>
    <row r="816" spans="1:13">
      <c r="A816" s="5" t="s">
        <v>348</v>
      </c>
      <c r="B816" s="15" t="s">
        <v>354</v>
      </c>
      <c r="C816" s="5" t="s">
        <v>3</v>
      </c>
      <c r="D816" s="6">
        <v>44</v>
      </c>
      <c r="E816" s="7">
        <v>2556</v>
      </c>
      <c r="F816" s="7">
        <f t="shared" si="92"/>
        <v>2600</v>
      </c>
      <c r="G816" s="7">
        <f t="shared" si="93"/>
        <v>1560</v>
      </c>
      <c r="H816" s="7">
        <f t="shared" si="94"/>
        <v>1040</v>
      </c>
      <c r="I816" s="8">
        <f t="shared" si="95"/>
        <v>5200</v>
      </c>
      <c r="J816" s="8">
        <f t="shared" si="96"/>
        <v>1253200</v>
      </c>
      <c r="K816" s="8">
        <f t="shared" si="97"/>
        <v>130000</v>
      </c>
      <c r="M816" s="1">
        <v>789</v>
      </c>
    </row>
    <row r="817" spans="1:13">
      <c r="A817" s="5" t="s">
        <v>348</v>
      </c>
      <c r="B817" s="15" t="s">
        <v>355</v>
      </c>
      <c r="C817" s="5" t="s">
        <v>3</v>
      </c>
      <c r="D817" s="6">
        <v>11</v>
      </c>
      <c r="E817" s="7">
        <v>387</v>
      </c>
      <c r="F817" s="7">
        <f t="shared" si="92"/>
        <v>398</v>
      </c>
      <c r="G817" s="7">
        <f t="shared" si="93"/>
        <v>238.79999999999998</v>
      </c>
      <c r="H817" s="7">
        <f t="shared" si="94"/>
        <v>159.20000000000002</v>
      </c>
      <c r="I817" s="8">
        <f t="shared" si="95"/>
        <v>796</v>
      </c>
      <c r="J817" s="8">
        <f t="shared" si="96"/>
        <v>191836</v>
      </c>
      <c r="K817" s="8">
        <f t="shared" si="97"/>
        <v>19900</v>
      </c>
      <c r="M817" s="1">
        <v>790</v>
      </c>
    </row>
    <row r="818" spans="1:13">
      <c r="A818" s="5" t="s">
        <v>348</v>
      </c>
      <c r="B818" s="15" t="s">
        <v>356</v>
      </c>
      <c r="C818" s="5" t="s">
        <v>3</v>
      </c>
      <c r="D818" s="6">
        <v>14</v>
      </c>
      <c r="E818" s="7">
        <v>686</v>
      </c>
      <c r="F818" s="7">
        <f t="shared" si="92"/>
        <v>700</v>
      </c>
      <c r="G818" s="7">
        <f t="shared" si="93"/>
        <v>420</v>
      </c>
      <c r="H818" s="7">
        <f t="shared" si="94"/>
        <v>280</v>
      </c>
      <c r="I818" s="8">
        <f t="shared" si="95"/>
        <v>1400</v>
      </c>
      <c r="J818" s="8">
        <f t="shared" si="96"/>
        <v>337400</v>
      </c>
      <c r="K818" s="8">
        <f t="shared" si="97"/>
        <v>35000</v>
      </c>
      <c r="M818" s="1">
        <v>791</v>
      </c>
    </row>
    <row r="819" spans="1:13">
      <c r="A819" s="5" t="s">
        <v>348</v>
      </c>
      <c r="B819" s="15" t="s">
        <v>348</v>
      </c>
      <c r="C819" s="5" t="s">
        <v>29</v>
      </c>
      <c r="D819" s="6">
        <v>0</v>
      </c>
      <c r="E819" s="7">
        <v>11</v>
      </c>
      <c r="F819" s="7">
        <f t="shared" si="92"/>
        <v>11</v>
      </c>
      <c r="G819" s="7">
        <f t="shared" si="93"/>
        <v>6.6</v>
      </c>
      <c r="H819" s="7">
        <f t="shared" si="94"/>
        <v>4.4000000000000004</v>
      </c>
      <c r="I819" s="8">
        <f t="shared" si="95"/>
        <v>22</v>
      </c>
      <c r="J819" s="8">
        <f t="shared" si="96"/>
        <v>5302</v>
      </c>
      <c r="K819" s="8">
        <f t="shared" si="97"/>
        <v>550</v>
      </c>
      <c r="M819" s="1">
        <v>792</v>
      </c>
    </row>
    <row r="820" spans="1:13">
      <c r="A820" s="5" t="s">
        <v>348</v>
      </c>
      <c r="B820" s="15" t="s">
        <v>348</v>
      </c>
      <c r="C820" s="5" t="s">
        <v>5</v>
      </c>
      <c r="D820" s="6">
        <v>0</v>
      </c>
      <c r="E820" s="7">
        <v>1</v>
      </c>
      <c r="F820" s="7">
        <f t="shared" si="92"/>
        <v>1</v>
      </c>
      <c r="G820" s="7">
        <f t="shared" si="93"/>
        <v>0.6</v>
      </c>
      <c r="H820" s="7">
        <f t="shared" si="94"/>
        <v>0.4</v>
      </c>
      <c r="I820" s="8">
        <f t="shared" si="95"/>
        <v>2</v>
      </c>
      <c r="J820" s="8">
        <f t="shared" si="96"/>
        <v>482</v>
      </c>
      <c r="K820" s="8">
        <f t="shared" si="97"/>
        <v>50</v>
      </c>
      <c r="M820" s="1">
        <v>793</v>
      </c>
    </row>
    <row r="821" spans="1:13">
      <c r="A821" s="5" t="s">
        <v>348</v>
      </c>
      <c r="B821" s="15" t="s">
        <v>348</v>
      </c>
      <c r="C821" s="5" t="s">
        <v>3</v>
      </c>
      <c r="D821" s="6">
        <v>43</v>
      </c>
      <c r="E821" s="7">
        <v>2471</v>
      </c>
      <c r="F821" s="7">
        <f t="shared" si="92"/>
        <v>2514</v>
      </c>
      <c r="G821" s="7">
        <f t="shared" si="93"/>
        <v>1508.3999999999999</v>
      </c>
      <c r="H821" s="7">
        <f t="shared" si="94"/>
        <v>1005.6</v>
      </c>
      <c r="I821" s="8">
        <f t="shared" si="95"/>
        <v>5028</v>
      </c>
      <c r="J821" s="8">
        <f t="shared" si="96"/>
        <v>1211748</v>
      </c>
      <c r="K821" s="8">
        <f t="shared" si="97"/>
        <v>125700</v>
      </c>
      <c r="M821" s="1">
        <v>794</v>
      </c>
    </row>
    <row r="822" spans="1:13">
      <c r="A822" s="19"/>
      <c r="B822" s="20"/>
      <c r="C822" s="21"/>
      <c r="D822" s="22"/>
      <c r="E822" s="23"/>
      <c r="F822" s="23"/>
      <c r="G822" s="24">
        <f>SUM(G807:G821)</f>
        <v>12014.4</v>
      </c>
      <c r="H822" s="24">
        <f t="shared" ref="H822:K822" si="99">SUM(H807:H821)</f>
        <v>8009.6</v>
      </c>
      <c r="I822" s="24">
        <f t="shared" si="99"/>
        <v>40048</v>
      </c>
      <c r="J822" s="24">
        <f t="shared" si="99"/>
        <v>9651568</v>
      </c>
      <c r="K822" s="24">
        <f t="shared" si="99"/>
        <v>1001200</v>
      </c>
    </row>
    <row r="823" spans="1:13" ht="12" thickBot="1">
      <c r="C823" s="9" t="s">
        <v>375</v>
      </c>
      <c r="D823" s="10">
        <f>SUM(D7:D821)</f>
        <v>39002</v>
      </c>
      <c r="E823" s="10">
        <f>SUM(E7:E821)</f>
        <v>846036</v>
      </c>
      <c r="F823" s="10">
        <f>SUM(F7:F821)</f>
        <v>885038</v>
      </c>
      <c r="G823" s="10">
        <f>SUM(G7:G822)</f>
        <v>1062045.5999999999</v>
      </c>
      <c r="H823" s="10">
        <f t="shared" ref="H823:K823" si="100">SUM(H7:H821)</f>
        <v>700020.80000000028</v>
      </c>
      <c r="I823" s="10">
        <f t="shared" si="100"/>
        <v>3500104</v>
      </c>
      <c r="J823" s="10">
        <f t="shared" si="100"/>
        <v>843525064</v>
      </c>
      <c r="K823" s="10">
        <f t="shared" si="100"/>
        <v>87502600</v>
      </c>
    </row>
    <row r="824" spans="1:13" ht="12" thickTop="1"/>
    <row r="827" spans="1:13">
      <c r="I827" s="13">
        <f>+I823/22</f>
        <v>159095.63636363635</v>
      </c>
    </row>
  </sheetData>
  <autoFilter ref="A6:K823"/>
  <mergeCells count="19">
    <mergeCell ref="N106:P106"/>
    <mergeCell ref="A4:B4"/>
    <mergeCell ref="C4:K4"/>
    <mergeCell ref="A1:K1"/>
    <mergeCell ref="A2:B2"/>
    <mergeCell ref="C2:K2"/>
    <mergeCell ref="A3:B3"/>
    <mergeCell ref="C3:K3"/>
    <mergeCell ref="A5:B5"/>
    <mergeCell ref="C5:K5"/>
    <mergeCell ref="N94:O94"/>
    <mergeCell ref="N130:O130"/>
    <mergeCell ref="N100:P100"/>
    <mergeCell ref="N101:P101"/>
    <mergeCell ref="N131:P131"/>
    <mergeCell ref="N102:P102"/>
    <mergeCell ref="N103:P103"/>
    <mergeCell ref="N104:P104"/>
    <mergeCell ref="N105:P105"/>
  </mergeCells>
  <printOptions horizontalCentered="1"/>
  <pageMargins left="0.70866141732283472" right="0.70866141732283472" top="0.74803149606299213" bottom="0.74803149606299213" header="0.31496062992125984" footer="0.31496062992125984"/>
  <pageSetup scale="57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28"/>
  <sheetViews>
    <sheetView workbookViewId="0">
      <pane xSplit="4" ySplit="1" topLeftCell="E2" activePane="bottomRight" state="frozen"/>
      <selection pane="topRight" activeCell="G1" sqref="G1"/>
      <selection pane="bottomLeft" activeCell="A7" sqref="A7"/>
      <selection pane="bottomRight" activeCell="O13" sqref="O13"/>
    </sheetView>
  </sheetViews>
  <sheetFormatPr baseColWidth="10" defaultRowHeight="11.25"/>
  <cols>
    <col min="1" max="1" width="20.28515625" style="1" hidden="1" customWidth="1"/>
    <col min="2" max="2" width="15.140625" style="11" hidden="1" customWidth="1"/>
    <col min="3" max="3" width="15.140625" style="12" hidden="1" customWidth="1"/>
    <col min="4" max="4" width="15.28515625" style="12" hidden="1" customWidth="1"/>
    <col min="5" max="5" width="11.42578125" style="1"/>
    <col min="6" max="6" width="0" style="1" hidden="1" customWidth="1"/>
    <col min="7" max="7" width="6.7109375" style="11" customWidth="1"/>
    <col min="8" max="8" width="14.5703125" style="1" customWidth="1"/>
    <col min="9" max="9" width="12.140625" style="16" customWidth="1"/>
    <col min="10" max="10" width="12.7109375" style="25" bestFit="1" customWidth="1"/>
    <col min="11" max="12" width="11.5703125" style="11" bestFit="1" customWidth="1"/>
    <col min="13" max="16384" width="11.42578125" style="1"/>
  </cols>
  <sheetData>
    <row r="1" spans="1:12">
      <c r="A1" s="5" t="s">
        <v>8</v>
      </c>
      <c r="B1" s="6">
        <v>0</v>
      </c>
      <c r="C1" s="7">
        <v>3</v>
      </c>
      <c r="D1" s="7">
        <f t="shared" ref="D1:D2" si="0">B1+C1</f>
        <v>3</v>
      </c>
      <c r="F1" s="1">
        <v>39</v>
      </c>
    </row>
    <row r="2" spans="1:12">
      <c r="A2" s="5" t="s">
        <v>3</v>
      </c>
      <c r="B2" s="6">
        <v>64</v>
      </c>
      <c r="C2" s="7">
        <v>2633</v>
      </c>
      <c r="D2" s="7">
        <f t="shared" si="0"/>
        <v>2697</v>
      </c>
      <c r="F2" s="1">
        <v>60</v>
      </c>
    </row>
    <row r="3" spans="1:12">
      <c r="A3" s="5"/>
      <c r="B3" s="6"/>
      <c r="C3" s="7"/>
      <c r="D3" s="7"/>
      <c r="G3" s="1"/>
      <c r="I3" s="1"/>
      <c r="J3" s="1"/>
      <c r="K3" s="1"/>
      <c r="L3" s="1"/>
    </row>
    <row r="4" spans="1:12">
      <c r="A4" s="5" t="s">
        <v>3</v>
      </c>
      <c r="B4" s="6">
        <v>35</v>
      </c>
      <c r="C4" s="7">
        <v>2765</v>
      </c>
      <c r="D4" s="7">
        <f t="shared" ref="D4:D67" si="1">B4+C4</f>
        <v>2800</v>
      </c>
      <c r="F4" s="1">
        <v>89</v>
      </c>
    </row>
    <row r="5" spans="1:12" ht="15">
      <c r="A5" s="5" t="s">
        <v>10</v>
      </c>
      <c r="B5" s="6">
        <v>0</v>
      </c>
      <c r="C5" s="7">
        <v>3</v>
      </c>
      <c r="D5" s="7">
        <f t="shared" si="1"/>
        <v>3</v>
      </c>
      <c r="F5" s="1">
        <v>90</v>
      </c>
      <c r="G5" s="72"/>
      <c r="H5" s="72"/>
      <c r="I5" s="72"/>
      <c r="J5" s="72"/>
      <c r="K5" s="72"/>
      <c r="L5" s="72"/>
    </row>
    <row r="6" spans="1:12" ht="15">
      <c r="A6" s="5" t="s">
        <v>3</v>
      </c>
      <c r="B6" s="6">
        <v>50</v>
      </c>
      <c r="C6" s="7">
        <v>4509</v>
      </c>
      <c r="D6" s="7">
        <f t="shared" si="1"/>
        <v>4559</v>
      </c>
      <c r="F6" s="1">
        <v>91</v>
      </c>
      <c r="G6" s="72" t="s">
        <v>418</v>
      </c>
      <c r="H6" s="72"/>
      <c r="I6" s="72"/>
      <c r="J6" s="72"/>
      <c r="K6" s="72"/>
      <c r="L6" s="72"/>
    </row>
    <row r="7" spans="1:12" ht="15">
      <c r="A7" s="5" t="s">
        <v>36</v>
      </c>
      <c r="B7" s="6">
        <v>0</v>
      </c>
      <c r="C7" s="7">
        <v>4</v>
      </c>
      <c r="D7" s="7">
        <f t="shared" si="1"/>
        <v>4</v>
      </c>
      <c r="F7" s="1">
        <v>92</v>
      </c>
      <c r="G7" s="72" t="s">
        <v>413</v>
      </c>
      <c r="H7" s="72"/>
      <c r="I7" s="72"/>
      <c r="J7" s="72"/>
      <c r="K7" s="72"/>
      <c r="L7" s="72"/>
    </row>
    <row r="8" spans="1:12" ht="15">
      <c r="A8" s="5" t="s">
        <v>3</v>
      </c>
      <c r="B8" s="6">
        <v>0</v>
      </c>
      <c r="C8" s="7">
        <v>268</v>
      </c>
      <c r="D8" s="7">
        <f t="shared" si="1"/>
        <v>268</v>
      </c>
      <c r="F8" s="1">
        <v>93</v>
      </c>
      <c r="G8" s="72" t="s">
        <v>420</v>
      </c>
      <c r="H8" s="72"/>
      <c r="I8" s="72"/>
      <c r="J8" s="72"/>
      <c r="K8" s="72"/>
      <c r="L8" s="72"/>
    </row>
    <row r="9" spans="1:12" ht="15">
      <c r="A9" s="5" t="s">
        <v>3</v>
      </c>
      <c r="B9" s="6">
        <v>0</v>
      </c>
      <c r="C9" s="7">
        <v>40</v>
      </c>
      <c r="D9" s="7">
        <f t="shared" si="1"/>
        <v>40</v>
      </c>
      <c r="F9" s="1">
        <v>94</v>
      </c>
      <c r="G9" s="72" t="s">
        <v>419</v>
      </c>
      <c r="H9" s="72"/>
      <c r="I9" s="72"/>
      <c r="J9" s="72"/>
      <c r="K9" s="72"/>
      <c r="L9" s="72"/>
    </row>
    <row r="10" spans="1:12" ht="3" customHeight="1" thickBot="1">
      <c r="A10" s="5" t="s">
        <v>3</v>
      </c>
      <c r="B10" s="6">
        <v>49</v>
      </c>
      <c r="C10" s="7">
        <v>1656</v>
      </c>
      <c r="D10" s="7">
        <f t="shared" si="1"/>
        <v>1705</v>
      </c>
      <c r="F10" s="1">
        <v>98</v>
      </c>
      <c r="G10" s="52"/>
      <c r="H10" s="53"/>
      <c r="I10" s="54"/>
      <c r="J10" s="55"/>
      <c r="K10" s="52"/>
      <c r="L10" s="52"/>
    </row>
    <row r="11" spans="1:12" ht="26.25" thickBot="1">
      <c r="A11" s="5" t="s">
        <v>3</v>
      </c>
      <c r="B11" s="6">
        <f>8+102</f>
        <v>110</v>
      </c>
      <c r="C11" s="7">
        <v>1650</v>
      </c>
      <c r="D11" s="7">
        <f t="shared" si="1"/>
        <v>1760</v>
      </c>
      <c r="F11" s="1">
        <v>99</v>
      </c>
      <c r="G11" s="69" t="s">
        <v>399</v>
      </c>
      <c r="H11" s="68" t="s">
        <v>384</v>
      </c>
      <c r="I11" s="68" t="s">
        <v>412</v>
      </c>
      <c r="J11" s="42" t="s">
        <v>385</v>
      </c>
      <c r="K11" s="68" t="s">
        <v>388</v>
      </c>
      <c r="L11" s="36" t="s">
        <v>389</v>
      </c>
    </row>
    <row r="12" spans="1:12" ht="12.75">
      <c r="A12" s="5" t="s">
        <v>5</v>
      </c>
      <c r="B12" s="6">
        <v>0</v>
      </c>
      <c r="C12" s="7">
        <v>1</v>
      </c>
      <c r="D12" s="7">
        <f t="shared" si="1"/>
        <v>1</v>
      </c>
      <c r="F12" s="1">
        <v>100</v>
      </c>
      <c r="G12" s="56">
        <v>1</v>
      </c>
      <c r="H12" s="57" t="s">
        <v>386</v>
      </c>
      <c r="I12" s="58">
        <v>166718</v>
      </c>
      <c r="J12" s="59">
        <v>40179038</v>
      </c>
      <c r="K12" s="58">
        <v>50015.4</v>
      </c>
      <c r="L12" s="60">
        <v>33343.599999999999</v>
      </c>
    </row>
    <row r="13" spans="1:12" ht="12.75">
      <c r="A13" s="5" t="s">
        <v>3</v>
      </c>
      <c r="B13" s="6">
        <v>285</v>
      </c>
      <c r="C13" s="7">
        <v>3811</v>
      </c>
      <c r="D13" s="7">
        <f t="shared" si="1"/>
        <v>4096</v>
      </c>
      <c r="F13" s="1">
        <v>101</v>
      </c>
      <c r="G13" s="39">
        <v>2</v>
      </c>
      <c r="H13" s="70" t="s">
        <v>405</v>
      </c>
      <c r="I13" s="40">
        <v>166598</v>
      </c>
      <c r="J13" s="61">
        <v>40150118</v>
      </c>
      <c r="K13" s="40">
        <v>49979.400000000009</v>
      </c>
      <c r="L13" s="41">
        <v>33319.600000000006</v>
      </c>
    </row>
    <row r="14" spans="1:12" ht="12.75">
      <c r="A14" s="5" t="s">
        <v>36</v>
      </c>
      <c r="B14" s="6">
        <v>0</v>
      </c>
      <c r="C14" s="7">
        <v>1</v>
      </c>
      <c r="D14" s="7">
        <f t="shared" si="1"/>
        <v>1</v>
      </c>
      <c r="F14" s="1">
        <v>102</v>
      </c>
      <c r="G14" s="39">
        <v>3</v>
      </c>
      <c r="H14" s="70" t="s">
        <v>395</v>
      </c>
      <c r="I14" s="40">
        <v>138048</v>
      </c>
      <c r="J14" s="61">
        <v>33269568</v>
      </c>
      <c r="K14" s="40">
        <v>41414.399999999994</v>
      </c>
      <c r="L14" s="41">
        <v>27609.599999999991</v>
      </c>
    </row>
    <row r="15" spans="1:12" ht="12.75">
      <c r="A15" s="5" t="s">
        <v>5</v>
      </c>
      <c r="B15" s="6">
        <v>0</v>
      </c>
      <c r="C15" s="7">
        <v>6</v>
      </c>
      <c r="D15" s="7">
        <f t="shared" si="1"/>
        <v>6</v>
      </c>
      <c r="F15" s="1">
        <v>103</v>
      </c>
      <c r="G15" s="39">
        <v>4</v>
      </c>
      <c r="H15" s="70" t="s">
        <v>402</v>
      </c>
      <c r="I15" s="40">
        <v>126758</v>
      </c>
      <c r="J15" s="61">
        <v>30548678</v>
      </c>
      <c r="K15" s="40">
        <v>38027.399999999987</v>
      </c>
      <c r="L15" s="41">
        <v>25351.600000000009</v>
      </c>
    </row>
    <row r="16" spans="1:12" ht="12.75">
      <c r="A16" s="5" t="s">
        <v>3</v>
      </c>
      <c r="B16" s="6">
        <v>0</v>
      </c>
      <c r="C16" s="7">
        <v>184</v>
      </c>
      <c r="D16" s="7">
        <f t="shared" si="1"/>
        <v>184</v>
      </c>
      <c r="F16" s="1">
        <v>104</v>
      </c>
      <c r="G16" s="39">
        <v>5</v>
      </c>
      <c r="H16" s="70" t="s">
        <v>390</v>
      </c>
      <c r="I16" s="40">
        <v>123294</v>
      </c>
      <c r="J16" s="62">
        <v>29713854</v>
      </c>
      <c r="K16" s="40">
        <v>36988.199999999997</v>
      </c>
      <c r="L16" s="41">
        <v>24658.800000000007</v>
      </c>
    </row>
    <row r="17" spans="1:12" ht="12.75">
      <c r="A17" s="5" t="s">
        <v>10</v>
      </c>
      <c r="B17" s="6">
        <v>151</v>
      </c>
      <c r="C17" s="7">
        <v>29</v>
      </c>
      <c r="D17" s="7">
        <f t="shared" si="1"/>
        <v>180</v>
      </c>
      <c r="F17" s="1">
        <v>105</v>
      </c>
      <c r="G17" s="39">
        <v>6</v>
      </c>
      <c r="H17" s="70" t="s">
        <v>407</v>
      </c>
      <c r="I17" s="40">
        <v>102912</v>
      </c>
      <c r="J17" s="61">
        <v>24801792</v>
      </c>
      <c r="K17" s="40">
        <v>30873.600000000002</v>
      </c>
      <c r="L17" s="41">
        <v>20582.400000000005</v>
      </c>
    </row>
    <row r="18" spans="1:12" ht="12.75">
      <c r="A18" s="5" t="s">
        <v>49</v>
      </c>
      <c r="B18" s="6">
        <v>0</v>
      </c>
      <c r="C18" s="7">
        <v>12</v>
      </c>
      <c r="D18" s="7">
        <f t="shared" si="1"/>
        <v>12</v>
      </c>
      <c r="F18" s="1">
        <v>106</v>
      </c>
      <c r="G18" s="39">
        <v>7</v>
      </c>
      <c r="H18" s="70" t="s">
        <v>401</v>
      </c>
      <c r="I18" s="40">
        <v>101048</v>
      </c>
      <c r="J18" s="61">
        <v>24352568</v>
      </c>
      <c r="K18" s="40">
        <v>30314.399999999998</v>
      </c>
      <c r="L18" s="41">
        <v>20209.599999999999</v>
      </c>
    </row>
    <row r="19" spans="1:12" ht="12.75">
      <c r="A19" s="5" t="s">
        <v>19</v>
      </c>
      <c r="B19" s="6">
        <v>0</v>
      </c>
      <c r="C19" s="7">
        <v>14</v>
      </c>
      <c r="D19" s="7">
        <f t="shared" si="1"/>
        <v>14</v>
      </c>
      <c r="F19" s="1">
        <v>107</v>
      </c>
      <c r="G19" s="39">
        <v>8</v>
      </c>
      <c r="H19" s="70" t="s">
        <v>398</v>
      </c>
      <c r="I19" s="40">
        <v>81952</v>
      </c>
      <c r="J19" s="61">
        <v>19750432</v>
      </c>
      <c r="K19" s="40">
        <v>24585.600000000002</v>
      </c>
      <c r="L19" s="41">
        <v>16390.399999999998</v>
      </c>
    </row>
    <row r="20" spans="1:12" ht="12.75">
      <c r="A20" s="5" t="s">
        <v>3</v>
      </c>
      <c r="B20" s="6">
        <v>0</v>
      </c>
      <c r="C20" s="7">
        <v>7899</v>
      </c>
      <c r="D20" s="7">
        <f t="shared" si="1"/>
        <v>7899</v>
      </c>
      <c r="F20" s="1">
        <v>108</v>
      </c>
      <c r="G20" s="39">
        <v>9</v>
      </c>
      <c r="H20" s="70" t="s">
        <v>391</v>
      </c>
      <c r="I20" s="40">
        <v>76594</v>
      </c>
      <c r="J20" s="62">
        <v>18459154</v>
      </c>
      <c r="K20" s="40">
        <v>22978.2</v>
      </c>
      <c r="L20" s="41">
        <v>15318.8</v>
      </c>
    </row>
    <row r="21" spans="1:12" ht="12.75">
      <c r="A21" s="5" t="s">
        <v>2</v>
      </c>
      <c r="B21" s="6">
        <v>0</v>
      </c>
      <c r="C21" s="7">
        <v>1</v>
      </c>
      <c r="D21" s="7">
        <f t="shared" si="1"/>
        <v>1</v>
      </c>
      <c r="F21" s="1">
        <v>109</v>
      </c>
      <c r="G21" s="39">
        <v>10</v>
      </c>
      <c r="H21" s="70" t="s">
        <v>387</v>
      </c>
      <c r="I21" s="40">
        <v>75210</v>
      </c>
      <c r="J21" s="62">
        <v>18125610</v>
      </c>
      <c r="K21" s="40">
        <v>22563</v>
      </c>
      <c r="L21" s="41">
        <v>15042</v>
      </c>
    </row>
    <row r="22" spans="1:12" ht="12.75">
      <c r="A22" s="5" t="s">
        <v>10</v>
      </c>
      <c r="B22" s="6">
        <v>0</v>
      </c>
      <c r="C22" s="7">
        <v>33</v>
      </c>
      <c r="D22" s="7">
        <f t="shared" si="1"/>
        <v>33</v>
      </c>
      <c r="F22" s="1">
        <v>110</v>
      </c>
      <c r="G22" s="39">
        <v>11</v>
      </c>
      <c r="H22" s="70" t="s">
        <v>409</v>
      </c>
      <c r="I22" s="40">
        <v>69774</v>
      </c>
      <c r="J22" s="61">
        <v>16815534</v>
      </c>
      <c r="K22" s="40">
        <v>20932.2</v>
      </c>
      <c r="L22" s="41">
        <v>13954.800000000001</v>
      </c>
    </row>
    <row r="23" spans="1:12" ht="12.75">
      <c r="A23" s="5" t="s">
        <v>3</v>
      </c>
      <c r="B23" s="6">
        <v>0</v>
      </c>
      <c r="C23" s="7">
        <v>613</v>
      </c>
      <c r="D23" s="7">
        <f t="shared" si="1"/>
        <v>613</v>
      </c>
      <c r="F23" s="1">
        <v>111</v>
      </c>
      <c r="G23" s="39">
        <v>12</v>
      </c>
      <c r="H23" s="70" t="s">
        <v>410</v>
      </c>
      <c r="I23" s="40">
        <v>68584</v>
      </c>
      <c r="J23" s="61">
        <v>16528744</v>
      </c>
      <c r="K23" s="40">
        <v>20575.199999999997</v>
      </c>
      <c r="L23" s="41">
        <v>13716.8</v>
      </c>
    </row>
    <row r="24" spans="1:12" ht="12" customHeight="1">
      <c r="A24" s="5" t="s">
        <v>10</v>
      </c>
      <c r="B24" s="6">
        <v>0</v>
      </c>
      <c r="C24" s="7">
        <v>12</v>
      </c>
      <c r="D24" s="7">
        <f t="shared" si="1"/>
        <v>12</v>
      </c>
      <c r="F24" s="1">
        <v>112</v>
      </c>
      <c r="G24" s="39">
        <v>13</v>
      </c>
      <c r="H24" s="70" t="s">
        <v>406</v>
      </c>
      <c r="I24" s="40">
        <v>63676</v>
      </c>
      <c r="J24" s="61">
        <v>15345916</v>
      </c>
      <c r="K24" s="40">
        <v>19102.8</v>
      </c>
      <c r="L24" s="41">
        <v>12735.200000000003</v>
      </c>
    </row>
    <row r="25" spans="1:12" ht="11.25" customHeight="1">
      <c r="A25" s="5" t="s">
        <v>3</v>
      </c>
      <c r="B25" s="6">
        <v>41</v>
      </c>
      <c r="C25" s="7">
        <v>2642</v>
      </c>
      <c r="D25" s="7">
        <f t="shared" si="1"/>
        <v>2683</v>
      </c>
      <c r="F25" s="1">
        <v>113</v>
      </c>
      <c r="G25" s="39">
        <v>14</v>
      </c>
      <c r="H25" s="70" t="s">
        <v>400</v>
      </c>
      <c r="I25" s="40">
        <v>56832</v>
      </c>
      <c r="J25" s="61">
        <v>13696512</v>
      </c>
      <c r="K25" s="40">
        <v>17049.599999999999</v>
      </c>
      <c r="L25" s="41">
        <v>11366.399999999998</v>
      </c>
    </row>
    <row r="26" spans="1:12" ht="14.25" customHeight="1">
      <c r="A26" s="5" t="s">
        <v>3</v>
      </c>
      <c r="B26" s="6">
        <v>0</v>
      </c>
      <c r="C26" s="7">
        <v>5</v>
      </c>
      <c r="D26" s="7">
        <f t="shared" si="1"/>
        <v>5</v>
      </c>
      <c r="F26" s="1">
        <v>114</v>
      </c>
      <c r="G26" s="39">
        <v>15</v>
      </c>
      <c r="H26" s="70" t="s">
        <v>404</v>
      </c>
      <c r="I26" s="40">
        <v>56478</v>
      </c>
      <c r="J26" s="61">
        <v>13611198</v>
      </c>
      <c r="K26" s="40">
        <v>16943.400000000001</v>
      </c>
      <c r="L26" s="41">
        <v>11295.6</v>
      </c>
    </row>
    <row r="27" spans="1:12" ht="12.75">
      <c r="A27" s="5" t="s">
        <v>10</v>
      </c>
      <c r="B27" s="6">
        <v>127</v>
      </c>
      <c r="C27" s="7">
        <v>92</v>
      </c>
      <c r="D27" s="7">
        <f t="shared" si="1"/>
        <v>219</v>
      </c>
      <c r="F27" s="1">
        <v>115</v>
      </c>
      <c r="G27" s="39">
        <v>16</v>
      </c>
      <c r="H27" s="70" t="s">
        <v>397</v>
      </c>
      <c r="I27" s="40">
        <v>49020</v>
      </c>
      <c r="J27" s="61">
        <v>11813820</v>
      </c>
      <c r="K27" s="40">
        <v>14706</v>
      </c>
      <c r="L27" s="41">
        <v>9804</v>
      </c>
    </row>
    <row r="28" spans="1:12" ht="12.75">
      <c r="A28" s="5" t="s">
        <v>19</v>
      </c>
      <c r="B28" s="6">
        <v>0</v>
      </c>
      <c r="C28" s="7">
        <v>45</v>
      </c>
      <c r="D28" s="7">
        <f t="shared" si="1"/>
        <v>45</v>
      </c>
      <c r="F28" s="1">
        <v>116</v>
      </c>
      <c r="G28" s="39">
        <v>17</v>
      </c>
      <c r="H28" s="70" t="s">
        <v>393</v>
      </c>
      <c r="I28" s="40">
        <v>47624</v>
      </c>
      <c r="J28" s="61">
        <v>11477384</v>
      </c>
      <c r="K28" s="40">
        <v>14287.2</v>
      </c>
      <c r="L28" s="41">
        <v>9524.7999999999993</v>
      </c>
    </row>
    <row r="29" spans="1:12" ht="12.75">
      <c r="A29" s="5" t="s">
        <v>3</v>
      </c>
      <c r="B29" s="6">
        <v>0</v>
      </c>
      <c r="C29" s="7">
        <v>3548</v>
      </c>
      <c r="D29" s="7">
        <f t="shared" si="1"/>
        <v>3548</v>
      </c>
      <c r="F29" s="1">
        <v>117</v>
      </c>
      <c r="G29" s="39">
        <v>18</v>
      </c>
      <c r="H29" s="70" t="s">
        <v>403</v>
      </c>
      <c r="I29" s="40">
        <v>46524</v>
      </c>
      <c r="J29" s="61">
        <v>11212284</v>
      </c>
      <c r="K29" s="40">
        <v>13957.199999999997</v>
      </c>
      <c r="L29" s="41">
        <v>9304.8000000000011</v>
      </c>
    </row>
    <row r="30" spans="1:12" ht="12.75">
      <c r="A30" s="5" t="s">
        <v>36</v>
      </c>
      <c r="B30" s="6">
        <v>0</v>
      </c>
      <c r="C30" s="7">
        <v>3</v>
      </c>
      <c r="D30" s="7">
        <f t="shared" si="1"/>
        <v>3</v>
      </c>
      <c r="F30" s="1">
        <v>118</v>
      </c>
      <c r="G30" s="39">
        <v>19</v>
      </c>
      <c r="H30" s="70" t="s">
        <v>394</v>
      </c>
      <c r="I30" s="40">
        <v>40814</v>
      </c>
      <c r="J30" s="61">
        <v>9836174</v>
      </c>
      <c r="K30" s="40">
        <v>12244.200000000003</v>
      </c>
      <c r="L30" s="41">
        <v>8162.8</v>
      </c>
    </row>
    <row r="31" spans="1:12" ht="12.75">
      <c r="A31" s="5" t="s">
        <v>5</v>
      </c>
      <c r="B31" s="6">
        <v>0</v>
      </c>
      <c r="C31" s="7">
        <v>1</v>
      </c>
      <c r="D31" s="7">
        <f t="shared" si="1"/>
        <v>1</v>
      </c>
      <c r="F31" s="1">
        <v>119</v>
      </c>
      <c r="G31" s="39">
        <v>20</v>
      </c>
      <c r="H31" s="70" t="s">
        <v>408</v>
      </c>
      <c r="I31" s="40">
        <v>40048</v>
      </c>
      <c r="J31" s="61">
        <v>9651568</v>
      </c>
      <c r="K31" s="40">
        <v>12014.4</v>
      </c>
      <c r="L31" s="41">
        <v>8009.6</v>
      </c>
    </row>
    <row r="32" spans="1:12" ht="12.75">
      <c r="A32" s="5" t="s">
        <v>3</v>
      </c>
      <c r="B32" s="6">
        <v>0</v>
      </c>
      <c r="C32" s="7">
        <v>172</v>
      </c>
      <c r="D32" s="7">
        <f t="shared" si="1"/>
        <v>172</v>
      </c>
      <c r="F32" s="1">
        <v>120</v>
      </c>
      <c r="G32" s="39">
        <v>21</v>
      </c>
      <c r="H32" s="70" t="s">
        <v>396</v>
      </c>
      <c r="I32" s="40">
        <v>37766</v>
      </c>
      <c r="J32" s="61">
        <v>9101606</v>
      </c>
      <c r="K32" s="40">
        <v>11329.800000000001</v>
      </c>
      <c r="L32" s="41">
        <v>7553.2</v>
      </c>
    </row>
    <row r="33" spans="1:15" ht="13.5" thickBot="1">
      <c r="A33" s="5" t="s">
        <v>10</v>
      </c>
      <c r="B33" s="6">
        <v>0</v>
      </c>
      <c r="C33" s="7">
        <v>102</v>
      </c>
      <c r="D33" s="7">
        <f t="shared" si="1"/>
        <v>102</v>
      </c>
      <c r="F33" s="1">
        <v>121</v>
      </c>
      <c r="G33" s="63">
        <v>22</v>
      </c>
      <c r="H33" s="64" t="s">
        <v>392</v>
      </c>
      <c r="I33" s="65">
        <v>33804</v>
      </c>
      <c r="J33" s="66">
        <v>8146764</v>
      </c>
      <c r="K33" s="65">
        <v>10141.199999999999</v>
      </c>
      <c r="L33" s="67">
        <v>6760.8</v>
      </c>
    </row>
    <row r="34" spans="1:15" ht="13.5" thickBot="1">
      <c r="A34" s="5" t="s">
        <v>49</v>
      </c>
      <c r="B34" s="6">
        <v>0</v>
      </c>
      <c r="C34" s="7">
        <v>14</v>
      </c>
      <c r="D34" s="7">
        <f t="shared" si="1"/>
        <v>14</v>
      </c>
      <c r="F34" s="1">
        <v>122</v>
      </c>
      <c r="G34" s="73" t="s">
        <v>411</v>
      </c>
      <c r="H34" s="74"/>
      <c r="I34" s="37">
        <f>SUM(I12:I33)</f>
        <v>1770076</v>
      </c>
      <c r="J34" s="37">
        <f t="shared" ref="J34:L34" si="2">SUM(J12:J33)</f>
        <v>426588316</v>
      </c>
      <c r="K34" s="37">
        <f t="shared" si="2"/>
        <v>531022.80000000005</v>
      </c>
      <c r="L34" s="38">
        <f t="shared" si="2"/>
        <v>354015.1999999999</v>
      </c>
    </row>
    <row r="35" spans="1:15" ht="12.75">
      <c r="A35" s="5" t="s">
        <v>54</v>
      </c>
      <c r="B35" s="6">
        <v>0</v>
      </c>
      <c r="C35" s="7">
        <v>14</v>
      </c>
      <c r="D35" s="7">
        <f t="shared" si="1"/>
        <v>14</v>
      </c>
      <c r="F35" s="1">
        <v>123</v>
      </c>
      <c r="G35" s="75" t="s">
        <v>421</v>
      </c>
      <c r="H35" s="75"/>
      <c r="I35" s="75"/>
      <c r="J35" s="75"/>
      <c r="K35" s="75"/>
      <c r="L35" s="75"/>
    </row>
    <row r="36" spans="1:15">
      <c r="A36" s="5" t="s">
        <v>3</v>
      </c>
      <c r="B36" s="6">
        <v>0</v>
      </c>
      <c r="C36" s="7">
        <v>6728</v>
      </c>
      <c r="D36" s="7">
        <f t="shared" si="1"/>
        <v>6728</v>
      </c>
      <c r="F36" s="1">
        <v>124</v>
      </c>
      <c r="G36" s="52"/>
      <c r="H36" s="53"/>
      <c r="I36" s="54"/>
      <c r="J36" s="55"/>
      <c r="K36" s="52"/>
      <c r="L36" s="52"/>
    </row>
    <row r="37" spans="1:15">
      <c r="A37" s="5" t="s">
        <v>10</v>
      </c>
      <c r="B37" s="6">
        <v>52</v>
      </c>
      <c r="C37" s="7">
        <v>3</v>
      </c>
      <c r="D37" s="7">
        <f t="shared" si="1"/>
        <v>55</v>
      </c>
      <c r="F37" s="1">
        <v>125</v>
      </c>
    </row>
    <row r="38" spans="1:15">
      <c r="A38" s="5" t="s">
        <v>19</v>
      </c>
      <c r="B38" s="6">
        <v>0</v>
      </c>
      <c r="C38" s="7">
        <v>1</v>
      </c>
      <c r="D38" s="7">
        <f t="shared" si="1"/>
        <v>1</v>
      </c>
      <c r="F38" s="1">
        <v>126</v>
      </c>
    </row>
    <row r="39" spans="1:15">
      <c r="A39" s="5" t="s">
        <v>3</v>
      </c>
      <c r="B39" s="6">
        <v>145</v>
      </c>
      <c r="C39" s="7">
        <v>2842</v>
      </c>
      <c r="D39" s="7">
        <f t="shared" si="1"/>
        <v>2987</v>
      </c>
      <c r="F39" s="1">
        <v>127</v>
      </c>
    </row>
    <row r="40" spans="1:15">
      <c r="A40" s="5" t="s">
        <v>36</v>
      </c>
      <c r="B40" s="6">
        <v>0</v>
      </c>
      <c r="C40" s="7">
        <v>1</v>
      </c>
      <c r="D40" s="7">
        <f t="shared" si="1"/>
        <v>1</v>
      </c>
      <c r="F40" s="1">
        <v>128</v>
      </c>
    </row>
    <row r="41" spans="1:15">
      <c r="A41" s="5" t="s">
        <v>3</v>
      </c>
      <c r="B41" s="6">
        <v>46</v>
      </c>
      <c r="C41" s="7">
        <v>1957</v>
      </c>
      <c r="D41" s="7">
        <f t="shared" si="1"/>
        <v>2003</v>
      </c>
      <c r="F41" s="1">
        <v>129</v>
      </c>
    </row>
    <row r="42" spans="1:15">
      <c r="A42" s="5" t="s">
        <v>36</v>
      </c>
      <c r="B42" s="6">
        <v>0</v>
      </c>
      <c r="C42" s="7">
        <v>1</v>
      </c>
      <c r="D42" s="7">
        <f t="shared" si="1"/>
        <v>1</v>
      </c>
      <c r="F42" s="1">
        <v>130</v>
      </c>
    </row>
    <row r="43" spans="1:15">
      <c r="A43" s="5" t="s">
        <v>5</v>
      </c>
      <c r="B43" s="6">
        <v>0</v>
      </c>
      <c r="C43" s="7">
        <v>215</v>
      </c>
      <c r="D43" s="7">
        <f t="shared" si="1"/>
        <v>215</v>
      </c>
      <c r="F43" s="1">
        <v>131</v>
      </c>
    </row>
    <row r="44" spans="1:15">
      <c r="A44" s="5" t="s">
        <v>10</v>
      </c>
      <c r="B44" s="6">
        <v>0</v>
      </c>
      <c r="C44" s="7">
        <v>15</v>
      </c>
      <c r="D44" s="7">
        <f t="shared" si="1"/>
        <v>15</v>
      </c>
      <c r="F44" s="1">
        <v>132</v>
      </c>
    </row>
    <row r="45" spans="1:15" s="11" customFormat="1">
      <c r="A45" s="5" t="s">
        <v>3</v>
      </c>
      <c r="B45" s="6">
        <f>441+1</f>
        <v>442</v>
      </c>
      <c r="C45" s="7">
        <v>7507</v>
      </c>
      <c r="D45" s="7">
        <f t="shared" si="1"/>
        <v>7949</v>
      </c>
      <c r="E45" s="1"/>
      <c r="F45" s="1">
        <v>133</v>
      </c>
      <c r="H45" s="1"/>
      <c r="I45" s="16"/>
      <c r="J45" s="25"/>
      <c r="M45" s="1"/>
      <c r="N45" s="1"/>
      <c r="O45" s="1"/>
    </row>
    <row r="46" spans="1:15" s="11" customFormat="1">
      <c r="A46" s="5" t="s">
        <v>36</v>
      </c>
      <c r="B46" s="6">
        <v>0</v>
      </c>
      <c r="C46" s="7">
        <v>122</v>
      </c>
      <c r="D46" s="7">
        <f t="shared" si="1"/>
        <v>122</v>
      </c>
      <c r="E46" s="1"/>
      <c r="F46" s="1">
        <v>134</v>
      </c>
      <c r="H46" s="1"/>
      <c r="I46" s="16"/>
      <c r="J46" s="25"/>
      <c r="M46" s="1"/>
      <c r="N46" s="1"/>
      <c r="O46" s="1"/>
    </row>
    <row r="47" spans="1:15" s="11" customFormat="1">
      <c r="A47" s="5" t="s">
        <v>5</v>
      </c>
      <c r="B47" s="6">
        <v>0</v>
      </c>
      <c r="C47" s="7">
        <v>8</v>
      </c>
      <c r="D47" s="7">
        <f t="shared" si="1"/>
        <v>8</v>
      </c>
      <c r="E47" s="1"/>
      <c r="F47" s="1">
        <v>135</v>
      </c>
      <c r="H47" s="1"/>
      <c r="I47" s="16"/>
      <c r="J47" s="25"/>
      <c r="M47" s="1"/>
      <c r="N47" s="1"/>
      <c r="O47" s="1"/>
    </row>
    <row r="48" spans="1:15" s="11" customFormat="1">
      <c r="A48" s="5" t="s">
        <v>2</v>
      </c>
      <c r="B48" s="6">
        <v>0</v>
      </c>
      <c r="C48" s="7">
        <v>14</v>
      </c>
      <c r="D48" s="7">
        <f t="shared" si="1"/>
        <v>14</v>
      </c>
      <c r="E48" s="1"/>
      <c r="F48" s="1">
        <v>136</v>
      </c>
      <c r="H48" s="1"/>
      <c r="I48" s="16"/>
      <c r="J48" s="25"/>
      <c r="M48" s="1"/>
      <c r="N48" s="1"/>
      <c r="O48" s="1"/>
    </row>
    <row r="49" spans="1:15" s="11" customFormat="1">
      <c r="A49" s="5" t="s">
        <v>10</v>
      </c>
      <c r="B49" s="6">
        <v>0</v>
      </c>
      <c r="C49" s="7">
        <v>66</v>
      </c>
      <c r="D49" s="7">
        <f t="shared" si="1"/>
        <v>66</v>
      </c>
      <c r="E49" s="1"/>
      <c r="F49" s="1">
        <v>137</v>
      </c>
      <c r="H49" s="1"/>
      <c r="I49" s="16"/>
      <c r="J49" s="25"/>
      <c r="M49" s="1"/>
      <c r="N49" s="1"/>
      <c r="O49" s="1"/>
    </row>
    <row r="50" spans="1:15" s="11" customFormat="1">
      <c r="A50" s="5" t="s">
        <v>3</v>
      </c>
      <c r="B50" s="6">
        <v>142</v>
      </c>
      <c r="C50" s="7">
        <v>2218</v>
      </c>
      <c r="D50" s="7">
        <f t="shared" si="1"/>
        <v>2360</v>
      </c>
      <c r="E50" s="1"/>
      <c r="F50" s="1">
        <v>138</v>
      </c>
      <c r="H50" s="1"/>
      <c r="I50" s="16"/>
      <c r="J50" s="25"/>
      <c r="M50" s="1"/>
      <c r="N50" s="1"/>
      <c r="O50" s="1"/>
    </row>
    <row r="51" spans="1:15" s="11" customFormat="1">
      <c r="A51" s="5" t="s">
        <v>3</v>
      </c>
      <c r="B51" s="6">
        <v>0</v>
      </c>
      <c r="C51" s="7">
        <v>1998</v>
      </c>
      <c r="D51" s="7">
        <f t="shared" si="1"/>
        <v>1998</v>
      </c>
      <c r="E51" s="1"/>
      <c r="F51" s="1">
        <v>139</v>
      </c>
      <c r="H51" s="1"/>
      <c r="I51" s="16"/>
      <c r="J51" s="25"/>
      <c r="M51" s="1"/>
      <c r="N51" s="1"/>
      <c r="O51" s="1"/>
    </row>
    <row r="52" spans="1:15" s="11" customFormat="1">
      <c r="A52" s="5"/>
      <c r="B52" s="6"/>
      <c r="C52" s="7"/>
      <c r="D52" s="7"/>
      <c r="E52" s="1"/>
      <c r="F52" s="1"/>
      <c r="H52" s="1"/>
      <c r="I52" s="16"/>
      <c r="J52" s="25"/>
      <c r="M52" s="1"/>
      <c r="N52" s="1"/>
      <c r="O52" s="1"/>
    </row>
    <row r="53" spans="1:15" s="11" customFormat="1">
      <c r="A53" s="5" t="s">
        <v>5</v>
      </c>
      <c r="B53" s="6">
        <v>0</v>
      </c>
      <c r="C53" s="7">
        <v>32</v>
      </c>
      <c r="D53" s="7">
        <f t="shared" si="1"/>
        <v>32</v>
      </c>
      <c r="E53" s="1"/>
      <c r="F53" s="1">
        <v>140</v>
      </c>
      <c r="H53" s="1"/>
      <c r="I53" s="16"/>
      <c r="J53" s="25"/>
      <c r="M53" s="1"/>
      <c r="N53" s="1"/>
      <c r="O53" s="1"/>
    </row>
    <row r="54" spans="1:15" s="11" customFormat="1">
      <c r="A54" s="5" t="s">
        <v>3</v>
      </c>
      <c r="B54" s="6">
        <v>0</v>
      </c>
      <c r="C54" s="7">
        <v>1</v>
      </c>
      <c r="D54" s="7">
        <f t="shared" si="1"/>
        <v>1</v>
      </c>
      <c r="E54" s="1"/>
      <c r="F54" s="1">
        <v>141</v>
      </c>
      <c r="H54" s="1"/>
      <c r="I54" s="16"/>
      <c r="J54" s="25"/>
      <c r="M54" s="1"/>
      <c r="N54" s="1"/>
      <c r="O54" s="1"/>
    </row>
    <row r="55" spans="1:15" s="11" customFormat="1">
      <c r="A55" s="5" t="s">
        <v>3</v>
      </c>
      <c r="B55" s="6">
        <v>0</v>
      </c>
      <c r="C55" s="7">
        <v>4420</v>
      </c>
      <c r="D55" s="7">
        <f t="shared" si="1"/>
        <v>4420</v>
      </c>
      <c r="E55" s="1"/>
      <c r="F55" s="1">
        <v>142</v>
      </c>
      <c r="H55" s="1"/>
      <c r="I55" s="16"/>
      <c r="J55" s="25"/>
      <c r="M55" s="1"/>
      <c r="N55" s="1"/>
      <c r="O55" s="1"/>
    </row>
    <row r="56" spans="1:15" s="11" customFormat="1">
      <c r="A56" s="5" t="s">
        <v>5</v>
      </c>
      <c r="B56" s="6">
        <v>0</v>
      </c>
      <c r="C56" s="7">
        <v>3</v>
      </c>
      <c r="D56" s="7">
        <f t="shared" si="1"/>
        <v>3</v>
      </c>
      <c r="E56" s="1"/>
      <c r="F56" s="1">
        <v>143</v>
      </c>
      <c r="H56" s="1"/>
      <c r="I56" s="16"/>
      <c r="J56" s="25"/>
      <c r="M56" s="1"/>
      <c r="N56" s="1"/>
      <c r="O56" s="1"/>
    </row>
    <row r="57" spans="1:15" s="11" customFormat="1">
      <c r="A57" s="5" t="s">
        <v>3</v>
      </c>
      <c r="B57" s="6">
        <v>75</v>
      </c>
      <c r="C57" s="7">
        <v>4822</v>
      </c>
      <c r="D57" s="7">
        <f t="shared" si="1"/>
        <v>4897</v>
      </c>
      <c r="E57" s="1"/>
      <c r="F57" s="1">
        <v>144</v>
      </c>
      <c r="H57" s="1"/>
      <c r="I57" s="16"/>
      <c r="J57" s="25"/>
      <c r="M57" s="1"/>
      <c r="N57" s="1"/>
      <c r="O57" s="1"/>
    </row>
    <row r="58" spans="1:15" s="11" customFormat="1">
      <c r="A58" s="5" t="s">
        <v>3</v>
      </c>
      <c r="B58" s="6">
        <v>22</v>
      </c>
      <c r="C58" s="7">
        <v>2575</v>
      </c>
      <c r="D58" s="7">
        <f t="shared" si="1"/>
        <v>2597</v>
      </c>
      <c r="E58" s="1"/>
      <c r="F58" s="1">
        <v>145</v>
      </c>
      <c r="H58" s="1"/>
      <c r="I58" s="16"/>
      <c r="J58" s="25"/>
      <c r="M58" s="1"/>
      <c r="N58" s="1"/>
      <c r="O58" s="1"/>
    </row>
    <row r="59" spans="1:15" s="11" customFormat="1">
      <c r="A59" s="5" t="s">
        <v>29</v>
      </c>
      <c r="B59" s="6">
        <v>0</v>
      </c>
      <c r="C59" s="7">
        <v>21</v>
      </c>
      <c r="D59" s="7">
        <f t="shared" si="1"/>
        <v>21</v>
      </c>
      <c r="E59" s="1"/>
      <c r="F59" s="1">
        <v>146</v>
      </c>
      <c r="H59" s="1"/>
      <c r="I59" s="16"/>
      <c r="J59" s="25"/>
      <c r="M59" s="1"/>
      <c r="N59" s="1"/>
      <c r="O59" s="1"/>
    </row>
    <row r="60" spans="1:15" s="11" customFormat="1">
      <c r="A60" s="5" t="s">
        <v>3</v>
      </c>
      <c r="B60" s="6">
        <v>303</v>
      </c>
      <c r="C60" s="7">
        <v>2543</v>
      </c>
      <c r="D60" s="7">
        <f t="shared" si="1"/>
        <v>2846</v>
      </c>
      <c r="E60" s="1"/>
      <c r="F60" s="1">
        <v>147</v>
      </c>
      <c r="H60" s="1"/>
      <c r="I60" s="16"/>
      <c r="J60" s="25"/>
      <c r="M60" s="1"/>
      <c r="N60" s="1"/>
      <c r="O60" s="1"/>
    </row>
    <row r="61" spans="1:15">
      <c r="A61" s="5" t="s">
        <v>64</v>
      </c>
      <c r="B61" s="6">
        <v>0</v>
      </c>
      <c r="C61" s="7">
        <v>35</v>
      </c>
      <c r="D61" s="7">
        <f t="shared" si="1"/>
        <v>35</v>
      </c>
      <c r="F61" s="1">
        <v>148</v>
      </c>
    </row>
    <row r="62" spans="1:15">
      <c r="A62" s="5" t="s">
        <v>29</v>
      </c>
      <c r="B62" s="6">
        <v>0</v>
      </c>
      <c r="C62" s="7">
        <v>25</v>
      </c>
      <c r="D62" s="7">
        <f t="shared" si="1"/>
        <v>25</v>
      </c>
      <c r="F62" s="1">
        <v>149</v>
      </c>
    </row>
    <row r="63" spans="1:15">
      <c r="A63" s="5" t="s">
        <v>3</v>
      </c>
      <c r="B63" s="6">
        <v>53</v>
      </c>
      <c r="C63" s="7">
        <v>2461</v>
      </c>
      <c r="D63" s="7">
        <f t="shared" si="1"/>
        <v>2514</v>
      </c>
      <c r="F63" s="1">
        <v>150</v>
      </c>
    </row>
    <row r="64" spans="1:15">
      <c r="A64" s="5" t="s">
        <v>64</v>
      </c>
      <c r="B64" s="6">
        <v>0</v>
      </c>
      <c r="C64" s="7">
        <v>11</v>
      </c>
      <c r="D64" s="7">
        <f t="shared" si="1"/>
        <v>11</v>
      </c>
      <c r="F64" s="1">
        <v>151</v>
      </c>
    </row>
    <row r="65" spans="1:15">
      <c r="A65" s="5" t="s">
        <v>5</v>
      </c>
      <c r="B65" s="6">
        <v>0</v>
      </c>
      <c r="C65" s="7">
        <v>93</v>
      </c>
      <c r="D65" s="7">
        <f t="shared" si="1"/>
        <v>93</v>
      </c>
      <c r="F65" s="1">
        <v>152</v>
      </c>
    </row>
    <row r="66" spans="1:15">
      <c r="A66" s="5" t="s">
        <v>3</v>
      </c>
      <c r="B66" s="6">
        <v>300</v>
      </c>
      <c r="C66" s="7">
        <v>5289</v>
      </c>
      <c r="D66" s="7">
        <f t="shared" si="1"/>
        <v>5589</v>
      </c>
      <c r="F66" s="1">
        <v>153</v>
      </c>
    </row>
    <row r="67" spans="1:15">
      <c r="A67" s="5" t="s">
        <v>64</v>
      </c>
      <c r="B67" s="6">
        <v>0</v>
      </c>
      <c r="C67" s="7">
        <v>18</v>
      </c>
      <c r="D67" s="7">
        <f t="shared" si="1"/>
        <v>18</v>
      </c>
      <c r="F67" s="1">
        <v>154</v>
      </c>
    </row>
    <row r="68" spans="1:15">
      <c r="A68" s="5" t="s">
        <v>3</v>
      </c>
      <c r="B68" s="6">
        <v>72</v>
      </c>
      <c r="C68" s="7">
        <v>3969</v>
      </c>
      <c r="D68" s="7">
        <f t="shared" ref="D68:D134" si="3">B68+C68</f>
        <v>4041</v>
      </c>
      <c r="F68" s="1">
        <v>155</v>
      </c>
    </row>
    <row r="69" spans="1:15">
      <c r="A69" s="5" t="s">
        <v>64</v>
      </c>
      <c r="B69" s="6">
        <v>0</v>
      </c>
      <c r="C69" s="7">
        <v>59</v>
      </c>
      <c r="D69" s="7">
        <f t="shared" si="3"/>
        <v>59</v>
      </c>
      <c r="F69" s="1">
        <v>156</v>
      </c>
    </row>
    <row r="70" spans="1:15">
      <c r="A70" s="5" t="s">
        <v>5</v>
      </c>
      <c r="B70" s="6">
        <v>0</v>
      </c>
      <c r="C70" s="7">
        <v>6</v>
      </c>
      <c r="D70" s="7">
        <f t="shared" si="3"/>
        <v>6</v>
      </c>
      <c r="F70" s="1">
        <v>157</v>
      </c>
    </row>
    <row r="71" spans="1:15">
      <c r="A71" s="5" t="s">
        <v>3</v>
      </c>
      <c r="B71" s="6">
        <v>11</v>
      </c>
      <c r="C71" s="7">
        <v>3784</v>
      </c>
      <c r="D71" s="7">
        <f t="shared" si="3"/>
        <v>3795</v>
      </c>
      <c r="F71" s="1">
        <v>158</v>
      </c>
    </row>
    <row r="72" spans="1:15">
      <c r="A72" s="5" t="s">
        <v>3</v>
      </c>
      <c r="B72" s="6">
        <v>19</v>
      </c>
      <c r="C72" s="7">
        <v>1975</v>
      </c>
      <c r="D72" s="7">
        <f t="shared" si="3"/>
        <v>1994</v>
      </c>
      <c r="F72" s="1">
        <v>159</v>
      </c>
    </row>
    <row r="73" spans="1:15">
      <c r="A73" s="5" t="s">
        <v>3</v>
      </c>
      <c r="B73" s="6">
        <v>28</v>
      </c>
      <c r="C73" s="7">
        <v>1969</v>
      </c>
      <c r="D73" s="7">
        <f t="shared" si="3"/>
        <v>1997</v>
      </c>
      <c r="F73" s="1">
        <v>160</v>
      </c>
    </row>
    <row r="74" spans="1:15" ht="15">
      <c r="A74" s="5" t="s">
        <v>64</v>
      </c>
      <c r="B74" s="6">
        <v>0</v>
      </c>
      <c r="C74" s="7">
        <v>3</v>
      </c>
      <c r="D74" s="7">
        <f t="shared" si="3"/>
        <v>3</v>
      </c>
      <c r="F74" s="1">
        <v>161</v>
      </c>
      <c r="J74" s="72" t="s">
        <v>417</v>
      </c>
      <c r="K74" s="72"/>
      <c r="L74" s="72"/>
      <c r="M74" s="72"/>
      <c r="N74" s="72"/>
      <c r="O74" s="72"/>
    </row>
    <row r="75" spans="1:15" ht="15">
      <c r="A75" s="5" t="s">
        <v>3</v>
      </c>
      <c r="B75" s="6">
        <v>7</v>
      </c>
      <c r="C75" s="7">
        <v>3290</v>
      </c>
      <c r="D75" s="7">
        <f t="shared" si="3"/>
        <v>3297</v>
      </c>
      <c r="F75" s="1">
        <v>162</v>
      </c>
      <c r="J75" s="72" t="s">
        <v>414</v>
      </c>
      <c r="K75" s="72"/>
      <c r="L75" s="72"/>
      <c r="M75" s="72"/>
      <c r="N75" s="72"/>
      <c r="O75" s="72"/>
    </row>
    <row r="76" spans="1:15" ht="15">
      <c r="A76" s="5" t="s">
        <v>36</v>
      </c>
      <c r="B76" s="6">
        <v>0</v>
      </c>
      <c r="C76" s="7">
        <v>3</v>
      </c>
      <c r="D76" s="7">
        <f t="shared" si="3"/>
        <v>3</v>
      </c>
      <c r="F76" s="1">
        <v>163</v>
      </c>
      <c r="J76" s="72" t="s">
        <v>413</v>
      </c>
      <c r="K76" s="72"/>
      <c r="L76" s="72"/>
      <c r="M76" s="72"/>
      <c r="N76" s="72"/>
      <c r="O76" s="72"/>
    </row>
    <row r="77" spans="1:15" ht="15">
      <c r="A77" s="5"/>
      <c r="B77" s="6"/>
      <c r="C77" s="7"/>
      <c r="D77" s="7"/>
      <c r="J77" s="72" t="s">
        <v>415</v>
      </c>
      <c r="K77" s="72"/>
      <c r="L77" s="72"/>
      <c r="M77" s="72"/>
      <c r="N77" s="72"/>
      <c r="O77" s="72"/>
    </row>
    <row r="78" spans="1:15" ht="15">
      <c r="A78" s="5" t="s">
        <v>3</v>
      </c>
      <c r="B78" s="6">
        <v>9</v>
      </c>
      <c r="C78" s="7">
        <v>1491</v>
      </c>
      <c r="D78" s="7">
        <f t="shared" si="3"/>
        <v>1500</v>
      </c>
      <c r="F78" s="1">
        <v>164</v>
      </c>
      <c r="J78" s="72" t="s">
        <v>416</v>
      </c>
      <c r="K78" s="72"/>
      <c r="L78" s="72"/>
      <c r="M78" s="72"/>
      <c r="N78" s="72"/>
      <c r="O78" s="72"/>
    </row>
    <row r="79" spans="1:15">
      <c r="A79" s="5" t="s">
        <v>3</v>
      </c>
      <c r="B79" s="6">
        <v>35</v>
      </c>
      <c r="C79" s="7">
        <v>1929</v>
      </c>
      <c r="D79" s="7">
        <f t="shared" si="3"/>
        <v>1964</v>
      </c>
      <c r="F79" s="1">
        <v>165</v>
      </c>
    </row>
    <row r="80" spans="1:15">
      <c r="A80" s="5" t="s">
        <v>10</v>
      </c>
      <c r="B80" s="6">
        <v>0</v>
      </c>
      <c r="C80" s="7">
        <v>22</v>
      </c>
      <c r="D80" s="7">
        <f t="shared" si="3"/>
        <v>22</v>
      </c>
      <c r="F80" s="1">
        <v>166</v>
      </c>
    </row>
    <row r="81" spans="1:15">
      <c r="A81" s="5" t="s">
        <v>3</v>
      </c>
      <c r="B81" s="6">
        <v>3</v>
      </c>
      <c r="C81" s="7">
        <v>1941</v>
      </c>
      <c r="D81" s="7">
        <f t="shared" si="3"/>
        <v>1944</v>
      </c>
      <c r="F81" s="1">
        <v>167</v>
      </c>
    </row>
    <row r="82" spans="1:15">
      <c r="A82" s="5" t="s">
        <v>10</v>
      </c>
      <c r="B82" s="6">
        <v>0</v>
      </c>
      <c r="C82" s="7">
        <v>107</v>
      </c>
      <c r="D82" s="7">
        <f t="shared" si="3"/>
        <v>107</v>
      </c>
      <c r="F82" s="1">
        <v>168</v>
      </c>
    </row>
    <row r="83" spans="1:15">
      <c r="A83" s="5" t="s">
        <v>3</v>
      </c>
      <c r="B83" s="6">
        <v>1</v>
      </c>
      <c r="C83" s="7">
        <v>2389</v>
      </c>
      <c r="D83" s="7">
        <f t="shared" si="3"/>
        <v>2390</v>
      </c>
      <c r="F83" s="1">
        <v>169</v>
      </c>
    </row>
    <row r="84" spans="1:15">
      <c r="A84" s="5" t="s">
        <v>3</v>
      </c>
      <c r="B84" s="6">
        <v>26</v>
      </c>
      <c r="C84" s="7">
        <v>2476</v>
      </c>
      <c r="D84" s="7">
        <f t="shared" si="3"/>
        <v>2502</v>
      </c>
      <c r="F84" s="1">
        <v>170</v>
      </c>
    </row>
    <row r="85" spans="1:15">
      <c r="A85" s="5" t="s">
        <v>3</v>
      </c>
      <c r="B85" s="6">
        <v>0</v>
      </c>
      <c r="C85" s="7">
        <v>2938</v>
      </c>
      <c r="D85" s="7">
        <f t="shared" si="3"/>
        <v>2938</v>
      </c>
      <c r="F85" s="1">
        <v>171</v>
      </c>
    </row>
    <row r="86" spans="1:15">
      <c r="A86" s="5" t="s">
        <v>3</v>
      </c>
      <c r="B86" s="6">
        <v>28</v>
      </c>
      <c r="C86" s="7">
        <v>1223</v>
      </c>
      <c r="D86" s="7">
        <f t="shared" si="3"/>
        <v>1251</v>
      </c>
      <c r="F86" s="1">
        <v>172</v>
      </c>
    </row>
    <row r="87" spans="1:15">
      <c r="A87" s="5" t="s">
        <v>3</v>
      </c>
      <c r="B87" s="6">
        <v>1</v>
      </c>
      <c r="C87" s="7">
        <v>2283</v>
      </c>
      <c r="D87" s="7">
        <f t="shared" si="3"/>
        <v>2284</v>
      </c>
      <c r="F87" s="1">
        <v>173</v>
      </c>
    </row>
    <row r="88" spans="1:15">
      <c r="A88" s="5"/>
      <c r="B88" s="6"/>
      <c r="C88" s="7"/>
      <c r="D88" s="7"/>
    </row>
    <row r="89" spans="1:15">
      <c r="A89" s="5" t="s">
        <v>10</v>
      </c>
      <c r="B89" s="6">
        <v>0</v>
      </c>
      <c r="C89" s="7">
        <v>154</v>
      </c>
      <c r="D89" s="7">
        <f t="shared" si="3"/>
        <v>154</v>
      </c>
      <c r="F89" s="1">
        <v>174</v>
      </c>
    </row>
    <row r="90" spans="1:15">
      <c r="A90" s="5" t="s">
        <v>49</v>
      </c>
      <c r="B90" s="6">
        <v>0</v>
      </c>
      <c r="C90" s="7">
        <v>56</v>
      </c>
      <c r="D90" s="7">
        <f t="shared" si="3"/>
        <v>56</v>
      </c>
      <c r="F90" s="1">
        <v>175</v>
      </c>
    </row>
    <row r="91" spans="1:15">
      <c r="A91" s="5" t="s">
        <v>3</v>
      </c>
      <c r="B91" s="6">
        <v>0</v>
      </c>
      <c r="C91" s="7">
        <v>2171</v>
      </c>
      <c r="D91" s="7">
        <f t="shared" si="3"/>
        <v>2171</v>
      </c>
      <c r="F91" s="1">
        <v>176</v>
      </c>
    </row>
    <row r="92" spans="1:15">
      <c r="A92" s="5" t="s">
        <v>10</v>
      </c>
      <c r="B92" s="6">
        <v>0</v>
      </c>
      <c r="C92" s="7">
        <v>19</v>
      </c>
      <c r="D92" s="7">
        <f t="shared" si="3"/>
        <v>19</v>
      </c>
      <c r="F92" s="1">
        <v>177</v>
      </c>
    </row>
    <row r="93" spans="1:15" s="11" customFormat="1">
      <c r="A93" s="5" t="s">
        <v>49</v>
      </c>
      <c r="B93" s="6">
        <v>0</v>
      </c>
      <c r="C93" s="7">
        <v>54</v>
      </c>
      <c r="D93" s="7">
        <f t="shared" si="3"/>
        <v>54</v>
      </c>
      <c r="E93" s="1"/>
      <c r="F93" s="1">
        <v>178</v>
      </c>
      <c r="H93" s="1"/>
      <c r="I93" s="16"/>
      <c r="J93" s="25"/>
      <c r="M93" s="1"/>
      <c r="N93" s="1"/>
      <c r="O93" s="1"/>
    </row>
    <row r="94" spans="1:15" s="11" customFormat="1">
      <c r="A94" s="5" t="s">
        <v>3</v>
      </c>
      <c r="B94" s="6">
        <v>0</v>
      </c>
      <c r="C94" s="7">
        <v>2204</v>
      </c>
      <c r="D94" s="7">
        <f t="shared" si="3"/>
        <v>2204</v>
      </c>
      <c r="E94" s="1"/>
      <c r="F94" s="1">
        <v>179</v>
      </c>
      <c r="H94" s="1"/>
      <c r="I94" s="16"/>
      <c r="J94" s="25"/>
      <c r="M94" s="1"/>
      <c r="N94" s="1"/>
      <c r="O94" s="1"/>
    </row>
    <row r="95" spans="1:15" s="11" customFormat="1">
      <c r="A95" s="5" t="s">
        <v>3</v>
      </c>
      <c r="B95" s="6">
        <v>0</v>
      </c>
      <c r="C95" s="7">
        <v>695</v>
      </c>
      <c r="D95" s="7">
        <f t="shared" si="3"/>
        <v>695</v>
      </c>
      <c r="E95" s="1"/>
      <c r="F95" s="1">
        <v>180</v>
      </c>
      <c r="H95" s="1"/>
      <c r="I95" s="16"/>
      <c r="J95" s="25"/>
      <c r="M95" s="1"/>
      <c r="N95" s="1"/>
      <c r="O95" s="1"/>
    </row>
    <row r="96" spans="1:15" s="11" customFormat="1">
      <c r="A96" s="5" t="s">
        <v>49</v>
      </c>
      <c r="B96" s="6">
        <v>0</v>
      </c>
      <c r="C96" s="7">
        <v>5</v>
      </c>
      <c r="D96" s="7">
        <f t="shared" si="3"/>
        <v>5</v>
      </c>
      <c r="E96" s="1"/>
      <c r="F96" s="1">
        <v>181</v>
      </c>
      <c r="H96" s="1"/>
      <c r="I96" s="16"/>
      <c r="J96" s="25"/>
      <c r="M96" s="1"/>
      <c r="N96" s="1"/>
      <c r="O96" s="1"/>
    </row>
    <row r="97" spans="1:15" s="11" customFormat="1">
      <c r="A97" s="5" t="s">
        <v>3</v>
      </c>
      <c r="B97" s="6">
        <v>0</v>
      </c>
      <c r="C97" s="7">
        <v>787</v>
      </c>
      <c r="D97" s="7">
        <f t="shared" si="3"/>
        <v>787</v>
      </c>
      <c r="E97" s="1"/>
      <c r="F97" s="1">
        <v>182</v>
      </c>
      <c r="H97" s="1"/>
      <c r="I97" s="16"/>
      <c r="J97" s="25"/>
      <c r="M97" s="1"/>
      <c r="N97" s="1"/>
      <c r="O97" s="1"/>
    </row>
    <row r="98" spans="1:15" s="11" customFormat="1">
      <c r="A98" s="5" t="s">
        <v>49</v>
      </c>
      <c r="B98" s="6">
        <v>0</v>
      </c>
      <c r="C98" s="7">
        <v>3</v>
      </c>
      <c r="D98" s="7">
        <f t="shared" si="3"/>
        <v>3</v>
      </c>
      <c r="E98" s="1"/>
      <c r="F98" s="1">
        <v>183</v>
      </c>
      <c r="H98" s="1"/>
      <c r="I98" s="16"/>
      <c r="J98" s="25"/>
      <c r="M98" s="1"/>
      <c r="N98" s="1"/>
      <c r="O98" s="1"/>
    </row>
    <row r="99" spans="1:15" s="11" customFormat="1">
      <c r="A99" s="5" t="s">
        <v>3</v>
      </c>
      <c r="B99" s="6">
        <v>0</v>
      </c>
      <c r="C99" s="7">
        <v>2959</v>
      </c>
      <c r="D99" s="7">
        <f t="shared" si="3"/>
        <v>2959</v>
      </c>
      <c r="E99" s="1"/>
      <c r="F99" s="1">
        <v>184</v>
      </c>
      <c r="H99" s="1"/>
      <c r="I99" s="16"/>
      <c r="J99" s="25"/>
      <c r="M99" s="1"/>
      <c r="N99" s="1"/>
      <c r="O99" s="1"/>
    </row>
    <row r="100" spans="1:15" s="11" customFormat="1">
      <c r="A100" s="5" t="s">
        <v>3</v>
      </c>
      <c r="B100" s="6">
        <v>527</v>
      </c>
      <c r="C100" s="7">
        <v>2370</v>
      </c>
      <c r="D100" s="7">
        <f t="shared" si="3"/>
        <v>2897</v>
      </c>
      <c r="E100" s="1"/>
      <c r="F100" s="1">
        <v>185</v>
      </c>
      <c r="H100" s="1"/>
      <c r="I100" s="16"/>
      <c r="J100" s="25"/>
      <c r="M100" s="1"/>
      <c r="N100" s="1"/>
      <c r="O100" s="1"/>
    </row>
    <row r="101" spans="1:15" s="11" customFormat="1">
      <c r="A101" s="5" t="s">
        <v>29</v>
      </c>
      <c r="B101" s="6">
        <v>0</v>
      </c>
      <c r="C101" s="7">
        <v>172</v>
      </c>
      <c r="D101" s="7">
        <f t="shared" si="3"/>
        <v>172</v>
      </c>
      <c r="E101" s="1"/>
      <c r="F101" s="1">
        <v>186</v>
      </c>
      <c r="H101" s="1"/>
      <c r="I101" s="16"/>
      <c r="J101" s="25"/>
      <c r="M101" s="1"/>
      <c r="N101" s="1"/>
      <c r="O101" s="1"/>
    </row>
    <row r="102" spans="1:15" s="11" customFormat="1">
      <c r="A102" s="5" t="s">
        <v>3</v>
      </c>
      <c r="B102" s="6">
        <v>0</v>
      </c>
      <c r="C102" s="7">
        <v>1529</v>
      </c>
      <c r="D102" s="7">
        <f t="shared" si="3"/>
        <v>1529</v>
      </c>
      <c r="E102" s="1"/>
      <c r="F102" s="1">
        <v>187</v>
      </c>
      <c r="H102" s="1"/>
      <c r="I102" s="16"/>
      <c r="J102" s="25"/>
      <c r="M102" s="1"/>
      <c r="N102" s="1"/>
      <c r="O102" s="1"/>
    </row>
    <row r="103" spans="1:15" s="11" customFormat="1">
      <c r="A103" s="5" t="s">
        <v>3</v>
      </c>
      <c r="B103" s="6">
        <v>0</v>
      </c>
      <c r="C103" s="7">
        <v>1900</v>
      </c>
      <c r="D103" s="7">
        <f t="shared" si="3"/>
        <v>1900</v>
      </c>
      <c r="E103" s="1"/>
      <c r="F103" s="1">
        <v>188</v>
      </c>
      <c r="H103" s="1"/>
      <c r="I103" s="16"/>
      <c r="J103" s="25"/>
      <c r="M103" s="1"/>
      <c r="N103" s="1"/>
      <c r="O103" s="1"/>
    </row>
    <row r="104" spans="1:15" s="11" customFormat="1">
      <c r="A104" s="5" t="s">
        <v>3</v>
      </c>
      <c r="B104" s="6">
        <v>0</v>
      </c>
      <c r="C104" s="7">
        <v>1199</v>
      </c>
      <c r="D104" s="7">
        <f t="shared" si="3"/>
        <v>1199</v>
      </c>
      <c r="E104" s="1"/>
      <c r="F104" s="1">
        <v>189</v>
      </c>
      <c r="H104" s="1"/>
      <c r="I104" s="16"/>
      <c r="J104" s="25"/>
      <c r="M104" s="1"/>
      <c r="N104" s="1"/>
      <c r="O104" s="1"/>
    </row>
    <row r="105" spans="1:15" s="11" customFormat="1">
      <c r="A105" s="5" t="s">
        <v>5</v>
      </c>
      <c r="B105" s="6">
        <v>0</v>
      </c>
      <c r="C105" s="7">
        <v>33</v>
      </c>
      <c r="D105" s="7">
        <f t="shared" si="3"/>
        <v>33</v>
      </c>
      <c r="E105" s="1"/>
      <c r="F105" s="1">
        <v>190</v>
      </c>
      <c r="H105" s="1"/>
      <c r="I105" s="16"/>
      <c r="J105" s="25"/>
      <c r="M105" s="1"/>
      <c r="N105" s="1"/>
      <c r="O105" s="1"/>
    </row>
    <row r="106" spans="1:15" s="11" customFormat="1">
      <c r="A106" s="5" t="s">
        <v>2</v>
      </c>
      <c r="B106" s="6">
        <v>0</v>
      </c>
      <c r="C106" s="7">
        <v>1</v>
      </c>
      <c r="D106" s="7">
        <f t="shared" si="3"/>
        <v>1</v>
      </c>
      <c r="E106" s="1"/>
      <c r="F106" s="1">
        <v>191</v>
      </c>
      <c r="H106" s="1"/>
      <c r="I106" s="16"/>
      <c r="J106" s="25"/>
      <c r="M106" s="1"/>
      <c r="N106" s="1"/>
      <c r="O106" s="1"/>
    </row>
    <row r="107" spans="1:15" s="11" customFormat="1">
      <c r="A107" s="5" t="s">
        <v>10</v>
      </c>
      <c r="B107" s="6">
        <v>0</v>
      </c>
      <c r="C107" s="7">
        <v>120</v>
      </c>
      <c r="D107" s="7">
        <f t="shared" si="3"/>
        <v>120</v>
      </c>
      <c r="E107" s="1"/>
      <c r="F107" s="1">
        <v>192</v>
      </c>
      <c r="H107" s="1"/>
      <c r="I107" s="16"/>
      <c r="J107" s="25"/>
      <c r="M107" s="1"/>
      <c r="N107" s="1"/>
      <c r="O107" s="1"/>
    </row>
    <row r="108" spans="1:15" s="11" customFormat="1">
      <c r="A108" s="5" t="s">
        <v>49</v>
      </c>
      <c r="B108" s="6">
        <v>0</v>
      </c>
      <c r="C108" s="7">
        <v>32</v>
      </c>
      <c r="D108" s="7">
        <f t="shared" si="3"/>
        <v>32</v>
      </c>
      <c r="E108" s="1"/>
      <c r="F108" s="1">
        <v>193</v>
      </c>
      <c r="H108" s="1"/>
      <c r="I108" s="16"/>
      <c r="J108" s="25"/>
      <c r="M108" s="1"/>
      <c r="N108" s="1"/>
      <c r="O108" s="1"/>
    </row>
    <row r="109" spans="1:15" s="11" customFormat="1">
      <c r="A109" s="5" t="s">
        <v>3</v>
      </c>
      <c r="B109" s="6">
        <v>0</v>
      </c>
      <c r="C109" s="7">
        <v>2101</v>
      </c>
      <c r="D109" s="7">
        <f t="shared" si="3"/>
        <v>2101</v>
      </c>
      <c r="E109" s="1"/>
      <c r="F109" s="1">
        <v>194</v>
      </c>
      <c r="H109" s="1"/>
      <c r="I109" s="16"/>
      <c r="J109" s="25"/>
      <c r="M109" s="1"/>
      <c r="N109" s="1"/>
      <c r="O109" s="1"/>
    </row>
    <row r="110" spans="1:15" s="11" customFormat="1">
      <c r="A110" s="5" t="s">
        <v>36</v>
      </c>
      <c r="B110" s="6">
        <v>0</v>
      </c>
      <c r="C110" s="7">
        <v>3</v>
      </c>
      <c r="D110" s="7">
        <f t="shared" si="3"/>
        <v>3</v>
      </c>
      <c r="E110" s="1"/>
      <c r="F110" s="1">
        <v>195</v>
      </c>
      <c r="H110" s="1"/>
      <c r="I110" s="16"/>
      <c r="J110" s="25"/>
      <c r="M110" s="1"/>
      <c r="N110" s="1"/>
      <c r="O110" s="1"/>
    </row>
    <row r="111" spans="1:15" s="11" customFormat="1">
      <c r="A111" s="5" t="s">
        <v>49</v>
      </c>
      <c r="B111" s="6">
        <v>0</v>
      </c>
      <c r="C111" s="7">
        <v>46</v>
      </c>
      <c r="D111" s="7">
        <f t="shared" si="3"/>
        <v>46</v>
      </c>
      <c r="E111" s="1"/>
      <c r="F111" s="1">
        <v>196</v>
      </c>
      <c r="H111" s="1"/>
      <c r="I111" s="16"/>
      <c r="J111" s="25"/>
      <c r="M111" s="1"/>
      <c r="N111" s="1"/>
      <c r="O111" s="1"/>
    </row>
    <row r="112" spans="1:15" s="11" customFormat="1">
      <c r="A112" s="5" t="s">
        <v>3</v>
      </c>
      <c r="B112" s="6">
        <v>0</v>
      </c>
      <c r="C112" s="7">
        <v>1256</v>
      </c>
      <c r="D112" s="7">
        <f t="shared" si="3"/>
        <v>1256</v>
      </c>
      <c r="E112" s="1"/>
      <c r="F112" s="1">
        <v>197</v>
      </c>
      <c r="H112" s="1"/>
      <c r="I112" s="16"/>
      <c r="J112" s="25"/>
      <c r="M112" s="1"/>
      <c r="N112" s="1"/>
      <c r="O112" s="1"/>
    </row>
    <row r="113" spans="1:15" s="11" customFormat="1">
      <c r="A113" s="5" t="s">
        <v>49</v>
      </c>
      <c r="B113" s="6">
        <v>0</v>
      </c>
      <c r="C113" s="7">
        <v>1</v>
      </c>
      <c r="D113" s="7">
        <f t="shared" si="3"/>
        <v>1</v>
      </c>
      <c r="E113" s="1"/>
      <c r="F113" s="1">
        <v>198</v>
      </c>
      <c r="H113" s="1"/>
      <c r="I113" s="16"/>
      <c r="J113" s="25"/>
      <c r="M113" s="1"/>
      <c r="N113" s="1"/>
      <c r="O113" s="1"/>
    </row>
    <row r="114" spans="1:15" s="11" customFormat="1">
      <c r="A114" s="5" t="s">
        <v>3</v>
      </c>
      <c r="B114" s="6">
        <v>0</v>
      </c>
      <c r="C114" s="7">
        <v>1373</v>
      </c>
      <c r="D114" s="7">
        <f t="shared" si="3"/>
        <v>1373</v>
      </c>
      <c r="E114" s="1"/>
      <c r="F114" s="1">
        <v>199</v>
      </c>
      <c r="H114" s="1"/>
      <c r="I114" s="16"/>
      <c r="J114" s="25"/>
      <c r="M114" s="1"/>
      <c r="N114" s="1"/>
      <c r="O114" s="1"/>
    </row>
    <row r="115" spans="1:15" s="11" customFormat="1">
      <c r="A115" s="5" t="s">
        <v>36</v>
      </c>
      <c r="B115" s="6">
        <v>0</v>
      </c>
      <c r="C115" s="7">
        <v>90</v>
      </c>
      <c r="D115" s="7">
        <f t="shared" si="3"/>
        <v>90</v>
      </c>
      <c r="E115" s="1"/>
      <c r="F115" s="1">
        <v>200</v>
      </c>
      <c r="H115" s="1"/>
      <c r="I115" s="16"/>
      <c r="J115" s="25"/>
      <c r="M115" s="1"/>
      <c r="N115" s="1"/>
      <c r="O115" s="1"/>
    </row>
    <row r="116" spans="1:15" s="11" customFormat="1">
      <c r="A116" s="5" t="s">
        <v>49</v>
      </c>
      <c r="B116" s="6">
        <v>0</v>
      </c>
      <c r="C116" s="7">
        <v>177</v>
      </c>
      <c r="D116" s="7">
        <f t="shared" si="3"/>
        <v>177</v>
      </c>
      <c r="E116" s="1"/>
      <c r="F116" s="1">
        <v>201</v>
      </c>
      <c r="H116" s="1"/>
      <c r="I116" s="16"/>
      <c r="J116" s="25"/>
      <c r="M116" s="1"/>
      <c r="N116" s="1"/>
      <c r="O116" s="1"/>
    </row>
    <row r="117" spans="1:15" s="11" customFormat="1">
      <c r="A117" s="5" t="s">
        <v>3</v>
      </c>
      <c r="B117" s="6">
        <v>0</v>
      </c>
      <c r="C117" s="7">
        <v>1775</v>
      </c>
      <c r="D117" s="7">
        <f t="shared" si="3"/>
        <v>1775</v>
      </c>
      <c r="E117" s="1"/>
      <c r="F117" s="1">
        <v>202</v>
      </c>
      <c r="H117" s="1"/>
      <c r="I117" s="16"/>
      <c r="J117" s="25"/>
      <c r="M117" s="1"/>
      <c r="N117" s="1"/>
      <c r="O117" s="1"/>
    </row>
    <row r="118" spans="1:15" s="11" customFormat="1">
      <c r="A118" s="5"/>
      <c r="B118" s="6"/>
      <c r="C118" s="7"/>
      <c r="D118" s="7"/>
      <c r="E118" s="1"/>
      <c r="F118" s="1"/>
      <c r="H118" s="1"/>
      <c r="I118" s="16"/>
      <c r="J118" s="25"/>
      <c r="M118" s="1"/>
      <c r="N118" s="1"/>
      <c r="O118" s="1"/>
    </row>
    <row r="119" spans="1:15" s="11" customFormat="1">
      <c r="A119" s="5" t="s">
        <v>3</v>
      </c>
      <c r="B119" s="6">
        <v>0</v>
      </c>
      <c r="C119" s="7">
        <v>2404</v>
      </c>
      <c r="D119" s="7">
        <f t="shared" si="3"/>
        <v>2404</v>
      </c>
      <c r="E119" s="1"/>
      <c r="F119" s="1">
        <v>203</v>
      </c>
      <c r="H119" s="1"/>
      <c r="I119" s="16"/>
      <c r="J119" s="25"/>
      <c r="M119" s="1"/>
      <c r="N119" s="1"/>
      <c r="O119" s="1"/>
    </row>
    <row r="120" spans="1:15" s="11" customFormat="1">
      <c r="A120" s="5" t="s">
        <v>3</v>
      </c>
      <c r="B120" s="6">
        <v>0</v>
      </c>
      <c r="C120" s="7">
        <v>464</v>
      </c>
      <c r="D120" s="7">
        <f t="shared" si="3"/>
        <v>464</v>
      </c>
      <c r="E120" s="1"/>
      <c r="F120" s="1">
        <v>204</v>
      </c>
      <c r="H120" s="1"/>
      <c r="I120" s="16"/>
      <c r="J120" s="25"/>
      <c r="M120" s="1"/>
      <c r="N120" s="1"/>
      <c r="O120" s="1"/>
    </row>
    <row r="121" spans="1:15" s="11" customFormat="1">
      <c r="A121" s="5" t="s">
        <v>3</v>
      </c>
      <c r="B121" s="6">
        <v>0</v>
      </c>
      <c r="C121" s="7">
        <v>1000</v>
      </c>
      <c r="D121" s="7">
        <f t="shared" si="3"/>
        <v>1000</v>
      </c>
      <c r="E121" s="1"/>
      <c r="F121" s="1">
        <v>205</v>
      </c>
      <c r="H121" s="1"/>
      <c r="I121" s="16"/>
      <c r="J121" s="25"/>
      <c r="M121" s="1"/>
      <c r="N121" s="1"/>
      <c r="O121" s="1"/>
    </row>
    <row r="122" spans="1:15" s="11" customFormat="1">
      <c r="A122" s="5" t="s">
        <v>3</v>
      </c>
      <c r="B122" s="6">
        <v>0</v>
      </c>
      <c r="C122" s="7">
        <v>960</v>
      </c>
      <c r="D122" s="7">
        <f t="shared" si="3"/>
        <v>960</v>
      </c>
      <c r="E122" s="1"/>
      <c r="F122" s="1">
        <v>206</v>
      </c>
      <c r="H122" s="1"/>
      <c r="I122" s="16"/>
      <c r="J122" s="25"/>
      <c r="M122" s="1"/>
      <c r="N122" s="1"/>
      <c r="O122" s="1"/>
    </row>
    <row r="123" spans="1:15" s="11" customFormat="1">
      <c r="A123" s="5" t="s">
        <v>3</v>
      </c>
      <c r="B123" s="6">
        <f>42+1</f>
        <v>43</v>
      </c>
      <c r="C123" s="7">
        <v>630</v>
      </c>
      <c r="D123" s="7">
        <f t="shared" si="3"/>
        <v>673</v>
      </c>
      <c r="E123" s="1"/>
      <c r="F123" s="1">
        <v>207</v>
      </c>
      <c r="H123" s="1"/>
      <c r="I123" s="16"/>
      <c r="J123" s="25"/>
      <c r="M123" s="1"/>
      <c r="N123" s="1"/>
      <c r="O123" s="1"/>
    </row>
    <row r="124" spans="1:15" s="11" customFormat="1">
      <c r="A124" s="5" t="s">
        <v>3</v>
      </c>
      <c r="B124" s="6">
        <v>2</v>
      </c>
      <c r="C124" s="7">
        <v>185</v>
      </c>
      <c r="D124" s="7">
        <f t="shared" si="3"/>
        <v>187</v>
      </c>
      <c r="E124" s="1"/>
      <c r="F124" s="1">
        <v>208</v>
      </c>
      <c r="H124" s="1"/>
      <c r="I124" s="16"/>
      <c r="J124" s="25"/>
      <c r="M124" s="1"/>
      <c r="N124" s="1"/>
      <c r="O124" s="1"/>
    </row>
    <row r="125" spans="1:15" s="11" customFormat="1">
      <c r="A125" s="5" t="s">
        <v>5</v>
      </c>
      <c r="B125" s="6">
        <v>0</v>
      </c>
      <c r="C125" s="7">
        <v>8</v>
      </c>
      <c r="D125" s="7">
        <f t="shared" si="3"/>
        <v>8</v>
      </c>
      <c r="E125" s="1"/>
      <c r="F125" s="1">
        <v>209</v>
      </c>
      <c r="H125" s="1"/>
      <c r="I125" s="16"/>
      <c r="J125" s="25"/>
      <c r="M125" s="1"/>
      <c r="N125" s="1"/>
      <c r="O125" s="1"/>
    </row>
    <row r="126" spans="1:15" s="11" customFormat="1">
      <c r="A126" s="5" t="s">
        <v>3</v>
      </c>
      <c r="B126" s="6">
        <v>0</v>
      </c>
      <c r="C126" s="7">
        <v>1926</v>
      </c>
      <c r="D126" s="7">
        <f t="shared" si="3"/>
        <v>1926</v>
      </c>
      <c r="E126" s="1"/>
      <c r="F126" s="1">
        <v>210</v>
      </c>
      <c r="H126" s="1"/>
      <c r="I126" s="16"/>
      <c r="J126" s="25"/>
      <c r="M126" s="1"/>
      <c r="N126" s="1"/>
      <c r="O126" s="1"/>
    </row>
    <row r="127" spans="1:15" s="11" customFormat="1">
      <c r="A127" s="5" t="s">
        <v>3</v>
      </c>
      <c r="B127" s="6">
        <v>24</v>
      </c>
      <c r="C127" s="7">
        <v>389</v>
      </c>
      <c r="D127" s="7">
        <f t="shared" si="3"/>
        <v>413</v>
      </c>
      <c r="E127" s="1"/>
      <c r="F127" s="1">
        <v>211</v>
      </c>
      <c r="H127" s="1"/>
      <c r="I127" s="16"/>
      <c r="J127" s="25"/>
      <c r="M127" s="1"/>
      <c r="N127" s="1"/>
      <c r="O127" s="1"/>
    </row>
    <row r="128" spans="1:15" s="11" customFormat="1">
      <c r="A128" s="5" t="s">
        <v>3</v>
      </c>
      <c r="B128" s="6">
        <f>285+1</f>
        <v>286</v>
      </c>
      <c r="C128" s="7">
        <v>509</v>
      </c>
      <c r="D128" s="7">
        <f t="shared" si="3"/>
        <v>795</v>
      </c>
      <c r="E128" s="1"/>
      <c r="F128" s="1">
        <v>212</v>
      </c>
      <c r="H128" s="1"/>
      <c r="I128" s="16"/>
      <c r="J128" s="25"/>
      <c r="M128" s="1"/>
      <c r="N128" s="1"/>
      <c r="O128" s="1"/>
    </row>
    <row r="129" spans="1:15" s="11" customFormat="1">
      <c r="A129" s="5" t="s">
        <v>3</v>
      </c>
      <c r="B129" s="6">
        <f>627+1</f>
        <v>628</v>
      </c>
      <c r="C129" s="7">
        <v>1622</v>
      </c>
      <c r="D129" s="7">
        <f t="shared" si="3"/>
        <v>2250</v>
      </c>
      <c r="E129" s="1"/>
      <c r="F129" s="1">
        <v>213</v>
      </c>
      <c r="H129" s="1"/>
      <c r="I129" s="16"/>
      <c r="J129" s="25"/>
      <c r="M129" s="1"/>
      <c r="N129" s="1"/>
      <c r="O129" s="1"/>
    </row>
    <row r="130" spans="1:15" s="11" customFormat="1">
      <c r="A130" s="5" t="s">
        <v>29</v>
      </c>
      <c r="B130" s="6">
        <v>0</v>
      </c>
      <c r="C130" s="7">
        <v>6</v>
      </c>
      <c r="D130" s="7">
        <f t="shared" si="3"/>
        <v>6</v>
      </c>
      <c r="E130" s="1"/>
      <c r="F130" s="1">
        <v>214</v>
      </c>
      <c r="H130" s="1"/>
      <c r="I130" s="16"/>
      <c r="J130" s="25"/>
      <c r="M130" s="1"/>
      <c r="N130" s="1"/>
      <c r="O130" s="1"/>
    </row>
    <row r="131" spans="1:15" s="11" customFormat="1">
      <c r="A131" s="5" t="s">
        <v>5</v>
      </c>
      <c r="B131" s="6">
        <v>0</v>
      </c>
      <c r="C131" s="7">
        <v>5</v>
      </c>
      <c r="D131" s="7">
        <f t="shared" si="3"/>
        <v>5</v>
      </c>
      <c r="E131" s="1"/>
      <c r="F131" s="1">
        <v>215</v>
      </c>
      <c r="H131" s="1"/>
      <c r="I131" s="16"/>
      <c r="J131" s="25"/>
      <c r="M131" s="1"/>
      <c r="N131" s="1"/>
      <c r="O131" s="1"/>
    </row>
    <row r="132" spans="1:15" s="11" customFormat="1">
      <c r="A132" s="5" t="s">
        <v>10</v>
      </c>
      <c r="B132" s="6">
        <v>0</v>
      </c>
      <c r="C132" s="7">
        <v>41</v>
      </c>
      <c r="D132" s="7">
        <f t="shared" si="3"/>
        <v>41</v>
      </c>
      <c r="E132" s="1"/>
      <c r="F132" s="1">
        <v>216</v>
      </c>
      <c r="H132" s="1"/>
      <c r="I132" s="16"/>
      <c r="J132" s="25"/>
      <c r="M132" s="1"/>
      <c r="N132" s="1"/>
      <c r="O132" s="1"/>
    </row>
    <row r="133" spans="1:15" s="11" customFormat="1">
      <c r="A133" s="5" t="s">
        <v>3</v>
      </c>
      <c r="B133" s="6">
        <v>0</v>
      </c>
      <c r="C133" s="7">
        <v>3392</v>
      </c>
      <c r="D133" s="7">
        <f t="shared" si="3"/>
        <v>3392</v>
      </c>
      <c r="E133" s="1"/>
      <c r="F133" s="1">
        <v>217</v>
      </c>
      <c r="H133" s="1"/>
      <c r="I133" s="16"/>
      <c r="J133" s="25"/>
      <c r="M133" s="1"/>
      <c r="N133" s="1"/>
      <c r="O133" s="1"/>
    </row>
    <row r="134" spans="1:15" s="11" customFormat="1">
      <c r="A134" s="5" t="s">
        <v>36</v>
      </c>
      <c r="B134" s="6">
        <v>0</v>
      </c>
      <c r="C134" s="7">
        <v>39</v>
      </c>
      <c r="D134" s="7">
        <f t="shared" si="3"/>
        <v>39</v>
      </c>
      <c r="E134" s="1"/>
      <c r="F134" s="1">
        <v>218</v>
      </c>
      <c r="H134" s="1"/>
      <c r="I134" s="16"/>
      <c r="J134" s="25"/>
      <c r="M134" s="1"/>
      <c r="N134" s="1"/>
      <c r="O134" s="1"/>
    </row>
    <row r="135" spans="1:15" s="11" customFormat="1">
      <c r="A135" s="5" t="s">
        <v>3</v>
      </c>
      <c r="B135" s="6">
        <v>0</v>
      </c>
      <c r="C135" s="7">
        <v>786</v>
      </c>
      <c r="D135" s="7">
        <f t="shared" ref="D135:D200" si="4">B135+C135</f>
        <v>786</v>
      </c>
      <c r="E135" s="1"/>
      <c r="F135" s="1">
        <v>219</v>
      </c>
      <c r="H135" s="1"/>
      <c r="I135" s="16"/>
      <c r="J135" s="25"/>
      <c r="M135" s="1"/>
      <c r="N135" s="1"/>
      <c r="O135" s="1"/>
    </row>
    <row r="136" spans="1:15" s="11" customFormat="1">
      <c r="A136" s="5" t="s">
        <v>3</v>
      </c>
      <c r="B136" s="6">
        <v>0</v>
      </c>
      <c r="C136" s="7">
        <v>803</v>
      </c>
      <c r="D136" s="7">
        <f t="shared" si="4"/>
        <v>803</v>
      </c>
      <c r="E136" s="1"/>
      <c r="F136" s="1">
        <v>220</v>
      </c>
      <c r="H136" s="1"/>
      <c r="I136" s="16"/>
      <c r="J136" s="25"/>
      <c r="M136" s="1"/>
      <c r="N136" s="1"/>
      <c r="O136" s="1"/>
    </row>
    <row r="137" spans="1:15" s="11" customFormat="1">
      <c r="A137" s="5" t="s">
        <v>10</v>
      </c>
      <c r="B137" s="6">
        <v>0</v>
      </c>
      <c r="C137" s="7">
        <v>162</v>
      </c>
      <c r="D137" s="7">
        <f t="shared" si="4"/>
        <v>162</v>
      </c>
      <c r="E137" s="1"/>
      <c r="F137" s="1">
        <v>221</v>
      </c>
      <c r="H137" s="1"/>
      <c r="I137" s="16"/>
      <c r="J137" s="25"/>
      <c r="M137" s="1"/>
      <c r="N137" s="1"/>
      <c r="O137" s="1"/>
    </row>
    <row r="138" spans="1:15" s="11" customFormat="1">
      <c r="A138" s="5" t="s">
        <v>3</v>
      </c>
      <c r="B138" s="6">
        <v>125</v>
      </c>
      <c r="C138" s="7">
        <v>1622</v>
      </c>
      <c r="D138" s="7">
        <f t="shared" si="4"/>
        <v>1747</v>
      </c>
      <c r="E138" s="1"/>
      <c r="F138" s="1">
        <v>222</v>
      </c>
      <c r="H138" s="1"/>
      <c r="I138" s="16"/>
      <c r="J138" s="25"/>
      <c r="M138" s="1"/>
      <c r="N138" s="1"/>
      <c r="O138" s="1"/>
    </row>
    <row r="139" spans="1:15" s="11" customFormat="1">
      <c r="A139" s="5" t="s">
        <v>3</v>
      </c>
      <c r="B139" s="6">
        <v>0</v>
      </c>
      <c r="C139" s="7">
        <v>808</v>
      </c>
      <c r="D139" s="7">
        <f t="shared" si="4"/>
        <v>808</v>
      </c>
      <c r="E139" s="1"/>
      <c r="F139" s="1">
        <v>223</v>
      </c>
      <c r="H139" s="1"/>
      <c r="I139" s="16"/>
      <c r="J139" s="25"/>
      <c r="M139" s="1"/>
      <c r="N139" s="1"/>
      <c r="O139" s="1"/>
    </row>
    <row r="140" spans="1:15" s="11" customFormat="1">
      <c r="A140" s="5" t="s">
        <v>3</v>
      </c>
      <c r="B140" s="6">
        <v>0</v>
      </c>
      <c r="C140" s="7">
        <v>857</v>
      </c>
      <c r="D140" s="7">
        <f t="shared" si="4"/>
        <v>857</v>
      </c>
      <c r="E140" s="1"/>
      <c r="F140" s="1">
        <v>224</v>
      </c>
      <c r="H140" s="1"/>
      <c r="I140" s="16"/>
      <c r="J140" s="25"/>
      <c r="M140" s="1"/>
      <c r="N140" s="1"/>
      <c r="O140" s="1"/>
    </row>
    <row r="141" spans="1:15" s="11" customFormat="1">
      <c r="A141" s="5" t="s">
        <v>29</v>
      </c>
      <c r="B141" s="6">
        <v>0</v>
      </c>
      <c r="C141" s="7">
        <v>17</v>
      </c>
      <c r="D141" s="7">
        <f t="shared" si="4"/>
        <v>17</v>
      </c>
      <c r="E141" s="1"/>
      <c r="F141" s="1">
        <v>225</v>
      </c>
      <c r="H141" s="1"/>
      <c r="I141" s="16"/>
      <c r="J141" s="25"/>
      <c r="M141" s="1"/>
      <c r="N141" s="1"/>
      <c r="O141" s="1"/>
    </row>
    <row r="142" spans="1:15" s="11" customFormat="1">
      <c r="A142" s="5" t="s">
        <v>3</v>
      </c>
      <c r="B142" s="6">
        <v>0</v>
      </c>
      <c r="C142" s="7">
        <v>664</v>
      </c>
      <c r="D142" s="7">
        <f t="shared" si="4"/>
        <v>664</v>
      </c>
      <c r="E142" s="1"/>
      <c r="F142" s="1">
        <v>226</v>
      </c>
      <c r="H142" s="1"/>
      <c r="I142" s="16"/>
      <c r="J142" s="25"/>
      <c r="M142" s="1"/>
      <c r="N142" s="1"/>
      <c r="O142" s="1"/>
    </row>
    <row r="143" spans="1:15" s="11" customFormat="1">
      <c r="A143" s="5"/>
      <c r="B143" s="6"/>
      <c r="C143" s="7"/>
      <c r="D143" s="7"/>
      <c r="E143" s="1"/>
      <c r="F143" s="1"/>
      <c r="H143" s="1"/>
      <c r="I143" s="16"/>
      <c r="J143" s="25"/>
      <c r="M143" s="1"/>
      <c r="N143" s="1"/>
      <c r="O143" s="1"/>
    </row>
    <row r="144" spans="1:15" s="11" customFormat="1">
      <c r="A144" s="5" t="s">
        <v>49</v>
      </c>
      <c r="B144" s="6">
        <v>0</v>
      </c>
      <c r="C144" s="7">
        <v>67</v>
      </c>
      <c r="D144" s="7">
        <f t="shared" si="4"/>
        <v>67</v>
      </c>
      <c r="E144" s="1"/>
      <c r="F144" s="1">
        <v>227</v>
      </c>
      <c r="H144" s="1"/>
      <c r="I144" s="16"/>
      <c r="J144" s="25"/>
      <c r="M144" s="1"/>
      <c r="N144" s="1"/>
      <c r="O144" s="1"/>
    </row>
    <row r="145" spans="1:15" s="11" customFormat="1">
      <c r="A145" s="5" t="s">
        <v>3</v>
      </c>
      <c r="B145" s="6">
        <v>0</v>
      </c>
      <c r="C145" s="7">
        <v>2929</v>
      </c>
      <c r="D145" s="7">
        <f t="shared" si="4"/>
        <v>2929</v>
      </c>
      <c r="E145" s="1"/>
      <c r="F145" s="1">
        <v>228</v>
      </c>
      <c r="H145" s="1"/>
      <c r="I145" s="16"/>
      <c r="J145" s="25"/>
      <c r="M145" s="1"/>
      <c r="N145" s="1"/>
      <c r="O145" s="1"/>
    </row>
    <row r="146" spans="1:15" s="11" customFormat="1">
      <c r="A146" s="5" t="s">
        <v>8</v>
      </c>
      <c r="B146" s="6">
        <v>0</v>
      </c>
      <c r="C146" s="7">
        <v>2</v>
      </c>
      <c r="D146" s="7">
        <f t="shared" si="4"/>
        <v>2</v>
      </c>
      <c r="E146" s="1"/>
      <c r="F146" s="1">
        <v>229</v>
      </c>
      <c r="H146" s="1"/>
      <c r="I146" s="16"/>
      <c r="J146" s="25"/>
      <c r="M146" s="1"/>
      <c r="N146" s="1"/>
      <c r="O146" s="1"/>
    </row>
    <row r="147" spans="1:15" s="11" customFormat="1">
      <c r="A147" s="5" t="s">
        <v>3</v>
      </c>
      <c r="B147" s="6">
        <f>1872+22</f>
        <v>1894</v>
      </c>
      <c r="C147" s="7">
        <v>1806</v>
      </c>
      <c r="D147" s="7">
        <f t="shared" si="4"/>
        <v>3700</v>
      </c>
      <c r="E147" s="1"/>
      <c r="F147" s="1">
        <v>230</v>
      </c>
      <c r="H147" s="1"/>
      <c r="I147" s="16"/>
      <c r="J147" s="25"/>
      <c r="M147" s="1"/>
      <c r="N147" s="1"/>
      <c r="O147" s="1"/>
    </row>
    <row r="148" spans="1:15" s="11" customFormat="1">
      <c r="A148" s="5" t="s">
        <v>3</v>
      </c>
      <c r="B148" s="6">
        <v>0</v>
      </c>
      <c r="C148" s="7">
        <v>228</v>
      </c>
      <c r="D148" s="7">
        <f t="shared" si="4"/>
        <v>228</v>
      </c>
      <c r="E148" s="1"/>
      <c r="F148" s="1">
        <v>231</v>
      </c>
      <c r="H148" s="1"/>
      <c r="I148" s="16"/>
      <c r="J148" s="25"/>
      <c r="M148" s="1"/>
      <c r="N148" s="1"/>
      <c r="O148" s="1"/>
    </row>
    <row r="149" spans="1:15" s="11" customFormat="1">
      <c r="A149" s="5" t="s">
        <v>3</v>
      </c>
      <c r="B149" s="6">
        <v>0</v>
      </c>
      <c r="C149" s="7">
        <v>2095</v>
      </c>
      <c r="D149" s="7">
        <f t="shared" si="4"/>
        <v>2095</v>
      </c>
      <c r="E149" s="1"/>
      <c r="F149" s="1">
        <v>232</v>
      </c>
      <c r="H149" s="1"/>
      <c r="I149" s="16"/>
      <c r="J149" s="25"/>
      <c r="M149" s="1"/>
      <c r="N149" s="1"/>
      <c r="O149" s="1"/>
    </row>
    <row r="150" spans="1:15" s="11" customFormat="1">
      <c r="A150" s="5" t="s">
        <v>10</v>
      </c>
      <c r="B150" s="6">
        <v>0</v>
      </c>
      <c r="C150" s="7">
        <v>37</v>
      </c>
      <c r="D150" s="7">
        <f t="shared" si="4"/>
        <v>37</v>
      </c>
      <c r="E150" s="1"/>
      <c r="F150" s="1">
        <v>233</v>
      </c>
      <c r="H150" s="1"/>
      <c r="I150" s="16"/>
      <c r="J150" s="25"/>
      <c r="M150" s="1"/>
      <c r="N150" s="1"/>
      <c r="O150" s="1"/>
    </row>
    <row r="151" spans="1:15" s="11" customFormat="1">
      <c r="A151" s="5" t="s">
        <v>8</v>
      </c>
      <c r="B151" s="6">
        <v>0</v>
      </c>
      <c r="C151" s="7">
        <v>12</v>
      </c>
      <c r="D151" s="7">
        <f t="shared" si="4"/>
        <v>12</v>
      </c>
      <c r="E151" s="1"/>
      <c r="F151" s="1">
        <v>234</v>
      </c>
      <c r="H151" s="1"/>
      <c r="I151" s="16"/>
      <c r="J151" s="25"/>
      <c r="M151" s="1"/>
      <c r="N151" s="1"/>
      <c r="O151" s="1"/>
    </row>
    <row r="152" spans="1:15" s="11" customFormat="1">
      <c r="A152" s="5" t="s">
        <v>3</v>
      </c>
      <c r="B152" s="6">
        <v>0</v>
      </c>
      <c r="C152" s="7">
        <v>2999</v>
      </c>
      <c r="D152" s="7">
        <f t="shared" si="4"/>
        <v>2999</v>
      </c>
      <c r="E152" s="1"/>
      <c r="F152" s="1">
        <v>235</v>
      </c>
      <c r="H152" s="1"/>
      <c r="I152" s="16"/>
      <c r="J152" s="25"/>
      <c r="M152" s="1"/>
      <c r="N152" s="1"/>
      <c r="O152" s="1"/>
    </row>
    <row r="153" spans="1:15" s="11" customFormat="1">
      <c r="A153" s="5" t="s">
        <v>8</v>
      </c>
      <c r="B153" s="6">
        <v>0</v>
      </c>
      <c r="C153" s="7">
        <v>3</v>
      </c>
      <c r="D153" s="7">
        <f t="shared" si="4"/>
        <v>3</v>
      </c>
      <c r="E153" s="1"/>
      <c r="F153" s="1">
        <v>236</v>
      </c>
      <c r="H153" s="1"/>
      <c r="I153" s="16"/>
      <c r="J153" s="25"/>
      <c r="M153" s="1"/>
      <c r="N153" s="1"/>
      <c r="O153" s="1"/>
    </row>
    <row r="154" spans="1:15" s="11" customFormat="1">
      <c r="A154" s="5" t="s">
        <v>3</v>
      </c>
      <c r="B154" s="6">
        <v>0</v>
      </c>
      <c r="C154" s="7">
        <v>2249</v>
      </c>
      <c r="D154" s="7">
        <f t="shared" si="4"/>
        <v>2249</v>
      </c>
      <c r="E154" s="1"/>
      <c r="F154" s="1">
        <v>237</v>
      </c>
      <c r="H154" s="1"/>
      <c r="I154" s="16"/>
      <c r="J154" s="25"/>
      <c r="M154" s="1"/>
      <c r="N154" s="1"/>
      <c r="O154" s="1"/>
    </row>
    <row r="155" spans="1:15" s="11" customFormat="1">
      <c r="A155" s="5" t="s">
        <v>5</v>
      </c>
      <c r="B155" s="6">
        <v>0</v>
      </c>
      <c r="C155" s="7">
        <v>1</v>
      </c>
      <c r="D155" s="7">
        <f t="shared" si="4"/>
        <v>1</v>
      </c>
      <c r="E155" s="1"/>
      <c r="F155" s="1">
        <v>238</v>
      </c>
      <c r="H155" s="1"/>
      <c r="I155" s="16"/>
      <c r="J155" s="25"/>
      <c r="M155" s="1"/>
      <c r="N155" s="1"/>
      <c r="O155" s="1"/>
    </row>
    <row r="156" spans="1:15" s="11" customFormat="1">
      <c r="A156" s="5" t="s">
        <v>10</v>
      </c>
      <c r="B156" s="6">
        <v>0</v>
      </c>
      <c r="C156" s="7">
        <v>20</v>
      </c>
      <c r="D156" s="7">
        <f t="shared" si="4"/>
        <v>20</v>
      </c>
      <c r="E156" s="1"/>
      <c r="F156" s="1">
        <v>239</v>
      </c>
      <c r="H156" s="1"/>
      <c r="I156" s="16"/>
      <c r="J156" s="25"/>
      <c r="M156" s="1"/>
      <c r="N156" s="1"/>
      <c r="O156" s="1"/>
    </row>
    <row r="157" spans="1:15" s="11" customFormat="1">
      <c r="A157" s="5" t="s">
        <v>3</v>
      </c>
      <c r="B157" s="6">
        <v>122</v>
      </c>
      <c r="C157" s="7">
        <v>3357</v>
      </c>
      <c r="D157" s="7">
        <f t="shared" si="4"/>
        <v>3479</v>
      </c>
      <c r="E157" s="1"/>
      <c r="F157" s="1">
        <v>240</v>
      </c>
      <c r="H157" s="1"/>
      <c r="I157" s="16"/>
      <c r="J157" s="25"/>
      <c r="M157" s="1"/>
      <c r="N157" s="1"/>
      <c r="O157" s="1"/>
    </row>
    <row r="158" spans="1:15" s="11" customFormat="1">
      <c r="A158" s="5" t="s">
        <v>5</v>
      </c>
      <c r="B158" s="6">
        <v>0</v>
      </c>
      <c r="C158" s="7">
        <v>2</v>
      </c>
      <c r="D158" s="7">
        <f t="shared" si="4"/>
        <v>2</v>
      </c>
      <c r="E158" s="1"/>
      <c r="F158" s="1">
        <v>241</v>
      </c>
      <c r="H158" s="1"/>
      <c r="I158" s="16"/>
      <c r="J158" s="25"/>
      <c r="M158" s="1"/>
      <c r="N158" s="1"/>
      <c r="O158" s="1"/>
    </row>
    <row r="159" spans="1:15" s="11" customFormat="1">
      <c r="A159" s="5" t="s">
        <v>8</v>
      </c>
      <c r="B159" s="6">
        <v>0</v>
      </c>
      <c r="C159" s="7">
        <v>1</v>
      </c>
      <c r="D159" s="7">
        <f t="shared" si="4"/>
        <v>1</v>
      </c>
      <c r="E159" s="1"/>
      <c r="F159" s="1">
        <v>242</v>
      </c>
      <c r="H159" s="1"/>
      <c r="I159" s="16"/>
      <c r="J159" s="25"/>
      <c r="M159" s="1"/>
      <c r="N159" s="1"/>
      <c r="O159" s="1"/>
    </row>
    <row r="160" spans="1:15" s="11" customFormat="1">
      <c r="A160" s="5" t="s">
        <v>3</v>
      </c>
      <c r="B160" s="6">
        <v>0</v>
      </c>
      <c r="C160" s="7">
        <v>1819</v>
      </c>
      <c r="D160" s="7">
        <f t="shared" si="4"/>
        <v>1819</v>
      </c>
      <c r="E160" s="1"/>
      <c r="F160" s="1">
        <v>243</v>
      </c>
      <c r="H160" s="1"/>
      <c r="I160" s="16"/>
      <c r="J160" s="25"/>
      <c r="M160" s="1"/>
      <c r="N160" s="1"/>
      <c r="O160" s="1"/>
    </row>
    <row r="161" spans="1:15" s="11" customFormat="1">
      <c r="A161" s="5" t="s">
        <v>8</v>
      </c>
      <c r="B161" s="6">
        <v>0</v>
      </c>
      <c r="C161" s="7">
        <v>7</v>
      </c>
      <c r="D161" s="7">
        <f t="shared" si="4"/>
        <v>7</v>
      </c>
      <c r="E161" s="1"/>
      <c r="F161" s="1">
        <v>244</v>
      </c>
      <c r="H161" s="1"/>
      <c r="I161" s="16"/>
      <c r="J161" s="25"/>
      <c r="M161" s="1"/>
      <c r="N161" s="1"/>
      <c r="O161" s="1"/>
    </row>
    <row r="162" spans="1:15" s="11" customFormat="1">
      <c r="A162" s="5" t="s">
        <v>3</v>
      </c>
      <c r="B162" s="6">
        <v>0</v>
      </c>
      <c r="C162" s="7">
        <v>2863</v>
      </c>
      <c r="D162" s="7">
        <f t="shared" si="4"/>
        <v>2863</v>
      </c>
      <c r="E162" s="1"/>
      <c r="F162" s="1">
        <v>245</v>
      </c>
      <c r="H162" s="1"/>
      <c r="I162" s="16"/>
      <c r="J162" s="25"/>
      <c r="M162" s="1"/>
      <c r="N162" s="1"/>
      <c r="O162" s="1"/>
    </row>
    <row r="163" spans="1:15" s="11" customFormat="1">
      <c r="A163" s="5" t="s">
        <v>8</v>
      </c>
      <c r="B163" s="6">
        <v>0</v>
      </c>
      <c r="C163" s="7">
        <v>17</v>
      </c>
      <c r="D163" s="7">
        <f t="shared" si="4"/>
        <v>17</v>
      </c>
      <c r="E163" s="1"/>
      <c r="F163" s="1">
        <v>246</v>
      </c>
      <c r="H163" s="1"/>
      <c r="I163" s="16"/>
      <c r="J163" s="25"/>
      <c r="M163" s="1"/>
      <c r="N163" s="1"/>
      <c r="O163" s="1"/>
    </row>
    <row r="164" spans="1:15" s="11" customFormat="1">
      <c r="A164" s="5" t="s">
        <v>3</v>
      </c>
      <c r="B164" s="6">
        <v>0</v>
      </c>
      <c r="C164" s="7">
        <v>1600</v>
      </c>
      <c r="D164" s="7">
        <f t="shared" si="4"/>
        <v>1600</v>
      </c>
      <c r="E164" s="1"/>
      <c r="F164" s="1">
        <v>247</v>
      </c>
      <c r="H164" s="1"/>
      <c r="I164" s="16"/>
      <c r="J164" s="25"/>
      <c r="M164" s="1"/>
      <c r="N164" s="1"/>
      <c r="O164" s="1"/>
    </row>
    <row r="165" spans="1:15" s="11" customFormat="1">
      <c r="A165" s="5" t="s">
        <v>10</v>
      </c>
      <c r="B165" s="6">
        <v>0</v>
      </c>
      <c r="C165" s="7">
        <v>119</v>
      </c>
      <c r="D165" s="7">
        <f t="shared" si="4"/>
        <v>119</v>
      </c>
      <c r="E165" s="1"/>
      <c r="F165" s="1">
        <v>248</v>
      </c>
      <c r="H165" s="1"/>
      <c r="I165" s="16"/>
      <c r="J165" s="25"/>
      <c r="M165" s="1"/>
      <c r="N165" s="1"/>
      <c r="O165" s="1"/>
    </row>
    <row r="166" spans="1:15" s="11" customFormat="1">
      <c r="A166" s="5" t="s">
        <v>8</v>
      </c>
      <c r="B166" s="6">
        <v>0</v>
      </c>
      <c r="C166" s="7">
        <v>36</v>
      </c>
      <c r="D166" s="7">
        <f t="shared" si="4"/>
        <v>36</v>
      </c>
      <c r="E166" s="1"/>
      <c r="F166" s="1">
        <v>249</v>
      </c>
      <c r="H166" s="1"/>
      <c r="I166" s="16"/>
      <c r="J166" s="25"/>
      <c r="M166" s="1"/>
      <c r="N166" s="1"/>
      <c r="O166" s="1"/>
    </row>
    <row r="167" spans="1:15" s="11" customFormat="1">
      <c r="A167" s="5" t="s">
        <v>3</v>
      </c>
      <c r="B167" s="6">
        <v>0</v>
      </c>
      <c r="C167" s="7">
        <v>2021</v>
      </c>
      <c r="D167" s="7">
        <f t="shared" si="4"/>
        <v>2021</v>
      </c>
      <c r="E167" s="1"/>
      <c r="F167" s="1">
        <v>250</v>
      </c>
      <c r="H167" s="1"/>
      <c r="I167" s="16"/>
      <c r="J167" s="25"/>
      <c r="M167" s="1"/>
      <c r="N167" s="1"/>
      <c r="O167" s="1"/>
    </row>
    <row r="168" spans="1:15" s="11" customFormat="1">
      <c r="A168" s="5" t="s">
        <v>3</v>
      </c>
      <c r="B168" s="6">
        <v>0</v>
      </c>
      <c r="C168" s="7">
        <v>188</v>
      </c>
      <c r="D168" s="7">
        <f t="shared" si="4"/>
        <v>188</v>
      </c>
      <c r="E168" s="1"/>
      <c r="F168" s="1">
        <v>251</v>
      </c>
      <c r="H168" s="1"/>
      <c r="I168" s="16"/>
      <c r="J168" s="25"/>
      <c r="M168" s="1"/>
      <c r="N168" s="1"/>
      <c r="O168" s="1"/>
    </row>
    <row r="169" spans="1:15" s="11" customFormat="1">
      <c r="A169" s="5" t="s">
        <v>10</v>
      </c>
      <c r="B169" s="6">
        <v>0</v>
      </c>
      <c r="C169" s="7">
        <v>13</v>
      </c>
      <c r="D169" s="7">
        <f t="shared" si="4"/>
        <v>13</v>
      </c>
      <c r="E169" s="1"/>
      <c r="F169" s="1">
        <v>252</v>
      </c>
      <c r="H169" s="1"/>
      <c r="I169" s="16"/>
      <c r="J169" s="25"/>
      <c r="M169" s="1"/>
      <c r="N169" s="1"/>
      <c r="O169" s="1"/>
    </row>
    <row r="170" spans="1:15" s="11" customFormat="1">
      <c r="A170" s="5" t="s">
        <v>8</v>
      </c>
      <c r="B170" s="6">
        <v>0</v>
      </c>
      <c r="C170" s="7">
        <v>23</v>
      </c>
      <c r="D170" s="7">
        <f t="shared" si="4"/>
        <v>23</v>
      </c>
      <c r="E170" s="1"/>
      <c r="F170" s="1">
        <v>253</v>
      </c>
      <c r="H170" s="1"/>
      <c r="I170" s="16"/>
      <c r="J170" s="25"/>
      <c r="M170" s="1"/>
      <c r="N170" s="1"/>
      <c r="O170" s="1"/>
    </row>
    <row r="171" spans="1:15" s="11" customFormat="1">
      <c r="A171" s="5" t="s">
        <v>3</v>
      </c>
      <c r="B171" s="6">
        <v>228</v>
      </c>
      <c r="C171" s="7">
        <v>1136</v>
      </c>
      <c r="D171" s="7">
        <f t="shared" si="4"/>
        <v>1364</v>
      </c>
      <c r="E171" s="1"/>
      <c r="F171" s="1">
        <v>254</v>
      </c>
      <c r="H171" s="1"/>
      <c r="I171" s="16"/>
      <c r="J171" s="25"/>
      <c r="M171" s="1"/>
      <c r="N171" s="1"/>
      <c r="O171" s="1"/>
    </row>
    <row r="172" spans="1:15" s="11" customFormat="1">
      <c r="A172" s="5" t="s">
        <v>5</v>
      </c>
      <c r="B172" s="6">
        <v>0</v>
      </c>
      <c r="C172" s="7">
        <v>5</v>
      </c>
      <c r="D172" s="7">
        <f t="shared" si="4"/>
        <v>5</v>
      </c>
      <c r="E172" s="1"/>
      <c r="F172" s="1">
        <v>255</v>
      </c>
      <c r="H172" s="1"/>
      <c r="I172" s="16"/>
      <c r="J172" s="25"/>
      <c r="M172" s="1"/>
      <c r="N172" s="1"/>
      <c r="O172" s="1"/>
    </row>
    <row r="173" spans="1:15" s="11" customFormat="1">
      <c r="A173" s="5" t="s">
        <v>2</v>
      </c>
      <c r="B173" s="6">
        <v>0</v>
      </c>
      <c r="C173" s="7">
        <v>21</v>
      </c>
      <c r="D173" s="7">
        <f t="shared" si="4"/>
        <v>21</v>
      </c>
      <c r="E173" s="1"/>
      <c r="F173" s="1">
        <v>256</v>
      </c>
      <c r="H173" s="1"/>
      <c r="I173" s="16"/>
      <c r="J173" s="25"/>
      <c r="M173" s="1"/>
      <c r="N173" s="1"/>
      <c r="O173" s="1"/>
    </row>
    <row r="174" spans="1:15" s="11" customFormat="1">
      <c r="A174" s="5" t="s">
        <v>8</v>
      </c>
      <c r="B174" s="6">
        <v>0</v>
      </c>
      <c r="C174" s="7">
        <v>200</v>
      </c>
      <c r="D174" s="7">
        <f t="shared" si="4"/>
        <v>200</v>
      </c>
      <c r="E174" s="1"/>
      <c r="F174" s="1">
        <v>257</v>
      </c>
      <c r="H174" s="1"/>
      <c r="I174" s="16"/>
      <c r="J174" s="25"/>
      <c r="M174" s="1"/>
      <c r="N174" s="1"/>
      <c r="O174" s="1"/>
    </row>
    <row r="175" spans="1:15" s="11" customFormat="1">
      <c r="A175" s="5" t="s">
        <v>3</v>
      </c>
      <c r="B175" s="6">
        <v>0</v>
      </c>
      <c r="C175" s="7">
        <v>1924</v>
      </c>
      <c r="D175" s="7">
        <f t="shared" si="4"/>
        <v>1924</v>
      </c>
      <c r="E175" s="1"/>
      <c r="F175" s="1">
        <v>258</v>
      </c>
      <c r="H175" s="1"/>
      <c r="I175" s="16"/>
      <c r="J175" s="25"/>
      <c r="M175" s="1"/>
      <c r="N175" s="1"/>
      <c r="O175" s="1"/>
    </row>
    <row r="176" spans="1:15" s="11" customFormat="1">
      <c r="A176" s="5" t="s">
        <v>36</v>
      </c>
      <c r="B176" s="6">
        <v>0</v>
      </c>
      <c r="C176" s="7">
        <v>85</v>
      </c>
      <c r="D176" s="7">
        <f t="shared" si="4"/>
        <v>85</v>
      </c>
      <c r="E176" s="1"/>
      <c r="F176" s="1">
        <v>259</v>
      </c>
      <c r="H176" s="1"/>
      <c r="I176" s="16"/>
      <c r="J176" s="25"/>
      <c r="M176" s="1"/>
      <c r="N176" s="1"/>
      <c r="O176" s="1"/>
    </row>
    <row r="177" spans="1:15" s="11" customFormat="1">
      <c r="A177" s="5" t="s">
        <v>2</v>
      </c>
      <c r="B177" s="6">
        <v>0</v>
      </c>
      <c r="C177" s="7">
        <v>876</v>
      </c>
      <c r="D177" s="7">
        <f t="shared" si="4"/>
        <v>876</v>
      </c>
      <c r="E177" s="1"/>
      <c r="F177" s="1">
        <v>260</v>
      </c>
      <c r="H177" s="1"/>
      <c r="I177" s="16"/>
      <c r="J177" s="25"/>
      <c r="M177" s="1"/>
      <c r="N177" s="1"/>
      <c r="O177" s="1"/>
    </row>
    <row r="178" spans="1:15" s="11" customFormat="1">
      <c r="A178" s="5" t="s">
        <v>8</v>
      </c>
      <c r="B178" s="6">
        <v>0</v>
      </c>
      <c r="C178" s="7">
        <v>86</v>
      </c>
      <c r="D178" s="7">
        <f t="shared" si="4"/>
        <v>86</v>
      </c>
      <c r="E178" s="1"/>
      <c r="F178" s="1">
        <v>261</v>
      </c>
      <c r="H178" s="1"/>
      <c r="I178" s="16"/>
      <c r="J178" s="25"/>
      <c r="M178" s="1"/>
      <c r="N178" s="1"/>
      <c r="O178" s="1"/>
    </row>
    <row r="179" spans="1:15" s="11" customFormat="1">
      <c r="A179" s="5" t="s">
        <v>3</v>
      </c>
      <c r="B179" s="6">
        <v>0</v>
      </c>
      <c r="C179" s="7">
        <v>2657</v>
      </c>
      <c r="D179" s="7">
        <f t="shared" si="4"/>
        <v>2657</v>
      </c>
      <c r="E179" s="1"/>
      <c r="F179" s="1">
        <v>262</v>
      </c>
      <c r="H179" s="1"/>
      <c r="I179" s="16"/>
      <c r="J179" s="25"/>
      <c r="M179" s="1"/>
      <c r="N179" s="1"/>
      <c r="O179" s="1"/>
    </row>
    <row r="180" spans="1:15" s="11" customFormat="1">
      <c r="A180" s="5" t="s">
        <v>10</v>
      </c>
      <c r="B180" s="6">
        <v>0</v>
      </c>
      <c r="C180" s="7">
        <v>4</v>
      </c>
      <c r="D180" s="7">
        <f t="shared" si="4"/>
        <v>4</v>
      </c>
      <c r="E180" s="1"/>
      <c r="F180" s="1">
        <v>263</v>
      </c>
      <c r="H180" s="1"/>
      <c r="I180" s="16"/>
      <c r="J180" s="25"/>
      <c r="M180" s="1"/>
      <c r="N180" s="1"/>
      <c r="O180" s="1"/>
    </row>
    <row r="181" spans="1:15" s="11" customFormat="1">
      <c r="A181" s="5" t="s">
        <v>8</v>
      </c>
      <c r="B181" s="6">
        <v>0</v>
      </c>
      <c r="C181" s="7">
        <v>38</v>
      </c>
      <c r="D181" s="7">
        <f t="shared" si="4"/>
        <v>38</v>
      </c>
      <c r="E181" s="1"/>
      <c r="F181" s="1">
        <v>264</v>
      </c>
      <c r="H181" s="1"/>
      <c r="I181" s="16"/>
      <c r="J181" s="25"/>
      <c r="M181" s="1"/>
      <c r="N181" s="1"/>
      <c r="O181" s="1"/>
    </row>
    <row r="182" spans="1:15" s="11" customFormat="1">
      <c r="A182" s="5" t="s">
        <v>3</v>
      </c>
      <c r="B182" s="6">
        <v>0</v>
      </c>
      <c r="C182" s="7">
        <v>1707</v>
      </c>
      <c r="D182" s="7">
        <f t="shared" si="4"/>
        <v>1707</v>
      </c>
      <c r="E182" s="1"/>
      <c r="F182" s="1">
        <v>265</v>
      </c>
      <c r="H182" s="1"/>
      <c r="I182" s="16"/>
      <c r="J182" s="25"/>
      <c r="M182" s="1"/>
      <c r="N182" s="1"/>
      <c r="O182" s="1"/>
    </row>
    <row r="183" spans="1:15" s="11" customFormat="1">
      <c r="A183" s="5" t="s">
        <v>8</v>
      </c>
      <c r="B183" s="6">
        <v>0</v>
      </c>
      <c r="C183" s="7">
        <v>56</v>
      </c>
      <c r="D183" s="7">
        <f t="shared" si="4"/>
        <v>56</v>
      </c>
      <c r="E183" s="1"/>
      <c r="F183" s="1">
        <v>266</v>
      </c>
      <c r="H183" s="1"/>
      <c r="I183" s="16"/>
      <c r="J183" s="25"/>
      <c r="M183" s="1"/>
      <c r="N183" s="1"/>
      <c r="O183" s="1"/>
    </row>
    <row r="184" spans="1:15" s="11" customFormat="1">
      <c r="A184" s="5" t="s">
        <v>3</v>
      </c>
      <c r="B184" s="6">
        <v>395</v>
      </c>
      <c r="C184" s="7">
        <v>2847</v>
      </c>
      <c r="D184" s="7">
        <f t="shared" si="4"/>
        <v>3242</v>
      </c>
      <c r="E184" s="1"/>
      <c r="F184" s="1">
        <v>267</v>
      </c>
      <c r="H184" s="1"/>
      <c r="I184" s="16"/>
      <c r="J184" s="25"/>
      <c r="M184" s="1"/>
      <c r="N184" s="1"/>
      <c r="O184" s="1"/>
    </row>
    <row r="185" spans="1:15" s="11" customFormat="1">
      <c r="A185" s="5" t="s">
        <v>2</v>
      </c>
      <c r="B185" s="6">
        <v>0</v>
      </c>
      <c r="C185" s="7">
        <v>4</v>
      </c>
      <c r="D185" s="7">
        <f t="shared" si="4"/>
        <v>4</v>
      </c>
      <c r="E185" s="1"/>
      <c r="F185" s="1">
        <v>268</v>
      </c>
      <c r="H185" s="1"/>
      <c r="I185" s="16"/>
      <c r="J185" s="25"/>
      <c r="M185" s="1"/>
      <c r="N185" s="1"/>
      <c r="O185" s="1"/>
    </row>
    <row r="186" spans="1:15" s="11" customFormat="1">
      <c r="A186" s="5" t="s">
        <v>19</v>
      </c>
      <c r="B186" s="6">
        <v>0</v>
      </c>
      <c r="C186" s="7">
        <v>27</v>
      </c>
      <c r="D186" s="7">
        <f t="shared" si="4"/>
        <v>27</v>
      </c>
      <c r="E186" s="1"/>
      <c r="F186" s="1">
        <v>269</v>
      </c>
      <c r="H186" s="1"/>
      <c r="I186" s="16"/>
      <c r="J186" s="25"/>
      <c r="M186" s="1"/>
      <c r="N186" s="1"/>
      <c r="O186" s="1"/>
    </row>
    <row r="187" spans="1:15" s="11" customFormat="1">
      <c r="A187" s="5" t="s">
        <v>3</v>
      </c>
      <c r="B187" s="6">
        <v>0</v>
      </c>
      <c r="C187" s="7">
        <v>3099</v>
      </c>
      <c r="D187" s="7">
        <f t="shared" si="4"/>
        <v>3099</v>
      </c>
      <c r="E187" s="1"/>
      <c r="F187" s="1">
        <v>270</v>
      </c>
      <c r="H187" s="1"/>
      <c r="I187" s="16"/>
      <c r="J187" s="25"/>
      <c r="M187" s="1"/>
      <c r="N187" s="1"/>
      <c r="O187" s="1"/>
    </row>
    <row r="188" spans="1:15" s="11" customFormat="1">
      <c r="A188" s="5" t="s">
        <v>8</v>
      </c>
      <c r="B188" s="6">
        <v>0</v>
      </c>
      <c r="C188" s="7">
        <v>27</v>
      </c>
      <c r="D188" s="7">
        <f t="shared" si="4"/>
        <v>27</v>
      </c>
      <c r="E188" s="1"/>
      <c r="F188" s="1">
        <v>271</v>
      </c>
      <c r="H188" s="1"/>
      <c r="I188" s="16"/>
      <c r="J188" s="25"/>
      <c r="M188" s="1"/>
      <c r="N188" s="1"/>
      <c r="O188" s="1"/>
    </row>
    <row r="189" spans="1:15" s="11" customFormat="1">
      <c r="A189" s="5" t="s">
        <v>3</v>
      </c>
      <c r="B189" s="6">
        <v>0</v>
      </c>
      <c r="C189" s="7">
        <v>3002</v>
      </c>
      <c r="D189" s="7">
        <f t="shared" si="4"/>
        <v>3002</v>
      </c>
      <c r="E189" s="1"/>
      <c r="F189" s="1">
        <v>272</v>
      </c>
      <c r="H189" s="1"/>
      <c r="I189" s="16"/>
      <c r="J189" s="25"/>
      <c r="M189" s="1"/>
      <c r="N189" s="1"/>
      <c r="O189" s="1"/>
    </row>
    <row r="190" spans="1:15" s="11" customFormat="1">
      <c r="A190" s="5" t="s">
        <v>8</v>
      </c>
      <c r="B190" s="6">
        <v>0</v>
      </c>
      <c r="C190" s="7">
        <v>2</v>
      </c>
      <c r="D190" s="7">
        <f t="shared" si="4"/>
        <v>2</v>
      </c>
      <c r="E190" s="1"/>
      <c r="F190" s="1">
        <v>273</v>
      </c>
      <c r="H190" s="1"/>
      <c r="I190" s="16"/>
      <c r="J190" s="25"/>
      <c r="M190" s="1"/>
      <c r="N190" s="1"/>
      <c r="O190" s="1"/>
    </row>
    <row r="191" spans="1:15" s="11" customFormat="1">
      <c r="A191" s="5" t="s">
        <v>3</v>
      </c>
      <c r="B191" s="6">
        <v>0</v>
      </c>
      <c r="C191" s="7">
        <v>1198</v>
      </c>
      <c r="D191" s="7">
        <f t="shared" si="4"/>
        <v>1198</v>
      </c>
      <c r="E191" s="1"/>
      <c r="F191" s="1">
        <v>274</v>
      </c>
      <c r="H191" s="1"/>
      <c r="I191" s="16"/>
      <c r="J191" s="25"/>
      <c r="M191" s="1"/>
      <c r="N191" s="1"/>
      <c r="O191" s="1"/>
    </row>
    <row r="192" spans="1:15" s="11" customFormat="1">
      <c r="A192" s="5" t="s">
        <v>8</v>
      </c>
      <c r="B192" s="6">
        <v>0</v>
      </c>
      <c r="C192" s="7">
        <v>41</v>
      </c>
      <c r="D192" s="7">
        <f t="shared" si="4"/>
        <v>41</v>
      </c>
      <c r="E192" s="1"/>
      <c r="F192" s="1">
        <v>275</v>
      </c>
      <c r="H192" s="1"/>
      <c r="I192" s="16"/>
      <c r="J192" s="25"/>
      <c r="M192" s="1"/>
      <c r="N192" s="1"/>
      <c r="O192" s="1"/>
    </row>
    <row r="193" spans="1:15" s="11" customFormat="1">
      <c r="A193" s="5" t="s">
        <v>3</v>
      </c>
      <c r="B193" s="6">
        <v>0</v>
      </c>
      <c r="C193" s="7">
        <v>1427</v>
      </c>
      <c r="D193" s="7">
        <f t="shared" si="4"/>
        <v>1427</v>
      </c>
      <c r="E193" s="1"/>
      <c r="F193" s="1">
        <v>276</v>
      </c>
      <c r="H193" s="1"/>
      <c r="I193" s="16"/>
      <c r="J193" s="25"/>
      <c r="M193" s="1"/>
      <c r="N193" s="1"/>
      <c r="O193" s="1"/>
    </row>
    <row r="194" spans="1:15" s="11" customFormat="1">
      <c r="A194" s="5" t="s">
        <v>3</v>
      </c>
      <c r="B194" s="6">
        <v>0</v>
      </c>
      <c r="C194" s="7">
        <v>1852</v>
      </c>
      <c r="D194" s="7">
        <f t="shared" si="4"/>
        <v>1852</v>
      </c>
      <c r="E194" s="1"/>
      <c r="F194" s="1">
        <v>277</v>
      </c>
      <c r="H194" s="1"/>
      <c r="I194" s="16"/>
      <c r="J194" s="25"/>
      <c r="M194" s="1"/>
      <c r="N194" s="1"/>
      <c r="O194" s="1"/>
    </row>
    <row r="195" spans="1:15" s="11" customFormat="1">
      <c r="A195" s="5" t="s">
        <v>8</v>
      </c>
      <c r="B195" s="6">
        <v>0</v>
      </c>
      <c r="C195" s="7">
        <v>9</v>
      </c>
      <c r="D195" s="7">
        <f t="shared" si="4"/>
        <v>9</v>
      </c>
      <c r="E195" s="1"/>
      <c r="F195" s="1">
        <v>278</v>
      </c>
      <c r="H195" s="1"/>
      <c r="I195" s="16"/>
      <c r="J195" s="25"/>
      <c r="M195" s="1"/>
      <c r="N195" s="1"/>
      <c r="O195" s="1"/>
    </row>
    <row r="196" spans="1:15" s="11" customFormat="1">
      <c r="A196" s="5" t="s">
        <v>3</v>
      </c>
      <c r="B196" s="6">
        <v>0</v>
      </c>
      <c r="C196" s="7">
        <v>1440</v>
      </c>
      <c r="D196" s="7">
        <f t="shared" si="4"/>
        <v>1440</v>
      </c>
      <c r="E196" s="1"/>
      <c r="F196" s="1">
        <v>279</v>
      </c>
      <c r="H196" s="1"/>
      <c r="I196" s="16"/>
      <c r="J196" s="25"/>
      <c r="M196" s="1"/>
      <c r="N196" s="1"/>
      <c r="O196" s="1"/>
    </row>
    <row r="197" spans="1:15" s="11" customFormat="1">
      <c r="A197" s="5" t="s">
        <v>3</v>
      </c>
      <c r="B197" s="6">
        <v>0</v>
      </c>
      <c r="C197" s="7">
        <v>1193</v>
      </c>
      <c r="D197" s="7">
        <f t="shared" si="4"/>
        <v>1193</v>
      </c>
      <c r="E197" s="1"/>
      <c r="F197" s="1">
        <v>280</v>
      </c>
      <c r="H197" s="1"/>
      <c r="I197" s="16"/>
      <c r="J197" s="25"/>
      <c r="M197" s="1"/>
      <c r="N197" s="1"/>
      <c r="O197" s="1"/>
    </row>
    <row r="198" spans="1:15" s="11" customFormat="1">
      <c r="A198" s="5" t="s">
        <v>8</v>
      </c>
      <c r="B198" s="6">
        <v>0</v>
      </c>
      <c r="C198" s="7">
        <v>44</v>
      </c>
      <c r="D198" s="7">
        <f t="shared" si="4"/>
        <v>44</v>
      </c>
      <c r="E198" s="1"/>
      <c r="F198" s="1">
        <v>281</v>
      </c>
      <c r="H198" s="1"/>
      <c r="I198" s="16"/>
      <c r="J198" s="25"/>
      <c r="M198" s="1"/>
      <c r="N198" s="1"/>
      <c r="O198" s="1"/>
    </row>
    <row r="199" spans="1:15" s="11" customFormat="1">
      <c r="A199" s="5" t="s">
        <v>3</v>
      </c>
      <c r="B199" s="6">
        <f>2158+1</f>
        <v>2159</v>
      </c>
      <c r="C199" s="7">
        <v>797</v>
      </c>
      <c r="D199" s="7">
        <f t="shared" si="4"/>
        <v>2956</v>
      </c>
      <c r="E199" s="1"/>
      <c r="F199" s="1">
        <v>282</v>
      </c>
      <c r="H199" s="1"/>
      <c r="I199" s="16"/>
      <c r="J199" s="25"/>
      <c r="M199" s="1"/>
      <c r="N199" s="1"/>
      <c r="O199" s="1"/>
    </row>
    <row r="200" spans="1:15" s="11" customFormat="1">
      <c r="A200" s="5" t="s">
        <v>3</v>
      </c>
      <c r="B200" s="6">
        <v>0</v>
      </c>
      <c r="C200" s="7">
        <v>2442</v>
      </c>
      <c r="D200" s="7">
        <f t="shared" si="4"/>
        <v>2442</v>
      </c>
      <c r="E200" s="1"/>
      <c r="F200" s="1">
        <v>283</v>
      </c>
      <c r="H200" s="1"/>
      <c r="I200" s="16"/>
      <c r="J200" s="25"/>
      <c r="M200" s="1"/>
      <c r="N200" s="1"/>
      <c r="O200" s="1"/>
    </row>
    <row r="201" spans="1:15" s="11" customFormat="1">
      <c r="A201" s="5" t="s">
        <v>3</v>
      </c>
      <c r="B201" s="6">
        <f>238+1</f>
        <v>239</v>
      </c>
      <c r="C201" s="7">
        <v>1260</v>
      </c>
      <c r="D201" s="7">
        <f t="shared" ref="D201:D267" si="5">B201+C201</f>
        <v>1499</v>
      </c>
      <c r="E201" s="1"/>
      <c r="F201" s="1">
        <v>284</v>
      </c>
      <c r="H201" s="1"/>
      <c r="I201" s="16"/>
      <c r="J201" s="25"/>
      <c r="M201" s="1"/>
      <c r="N201" s="1"/>
      <c r="O201" s="1"/>
    </row>
    <row r="202" spans="1:15" s="11" customFormat="1">
      <c r="A202" s="5" t="s">
        <v>3</v>
      </c>
      <c r="B202" s="6">
        <v>0</v>
      </c>
      <c r="C202" s="7">
        <v>3342</v>
      </c>
      <c r="D202" s="7">
        <f t="shared" si="5"/>
        <v>3342</v>
      </c>
      <c r="E202" s="1"/>
      <c r="F202" s="1">
        <v>285</v>
      </c>
      <c r="H202" s="1"/>
      <c r="I202" s="16"/>
      <c r="J202" s="25"/>
      <c r="M202" s="1"/>
      <c r="N202" s="1"/>
      <c r="O202" s="1"/>
    </row>
    <row r="203" spans="1:15" s="11" customFormat="1">
      <c r="A203" s="5" t="s">
        <v>19</v>
      </c>
      <c r="B203" s="6">
        <v>0</v>
      </c>
      <c r="C203" s="7">
        <v>2</v>
      </c>
      <c r="D203" s="7">
        <f t="shared" si="5"/>
        <v>2</v>
      </c>
      <c r="E203" s="1"/>
      <c r="F203" s="1">
        <v>286</v>
      </c>
      <c r="H203" s="1"/>
      <c r="I203" s="16"/>
      <c r="J203" s="25"/>
      <c r="M203" s="1"/>
      <c r="N203" s="1"/>
      <c r="O203" s="1"/>
    </row>
    <row r="204" spans="1:15" s="11" customFormat="1">
      <c r="A204" s="5" t="s">
        <v>3</v>
      </c>
      <c r="B204" s="6">
        <v>0</v>
      </c>
      <c r="C204" s="7">
        <v>1689</v>
      </c>
      <c r="D204" s="7">
        <f t="shared" si="5"/>
        <v>1689</v>
      </c>
      <c r="E204" s="1"/>
      <c r="F204" s="1">
        <v>287</v>
      </c>
      <c r="H204" s="1"/>
      <c r="I204" s="16"/>
      <c r="J204" s="25"/>
      <c r="M204" s="1"/>
      <c r="N204" s="1"/>
      <c r="O204" s="1"/>
    </row>
    <row r="205" spans="1:15" s="11" customFormat="1">
      <c r="A205" s="5" t="s">
        <v>8</v>
      </c>
      <c r="B205" s="6">
        <v>0</v>
      </c>
      <c r="C205" s="7">
        <v>31</v>
      </c>
      <c r="D205" s="7">
        <f t="shared" si="5"/>
        <v>31</v>
      </c>
      <c r="E205" s="1"/>
      <c r="F205" s="1">
        <v>288</v>
      </c>
      <c r="H205" s="1"/>
      <c r="I205" s="16"/>
      <c r="J205" s="25"/>
      <c r="M205" s="1"/>
      <c r="N205" s="1"/>
      <c r="O205" s="1"/>
    </row>
    <row r="206" spans="1:15" s="11" customFormat="1">
      <c r="A206" s="5" t="s">
        <v>3</v>
      </c>
      <c r="B206" s="6">
        <v>0</v>
      </c>
      <c r="C206" s="7">
        <v>3509</v>
      </c>
      <c r="D206" s="7">
        <f t="shared" si="5"/>
        <v>3509</v>
      </c>
      <c r="E206" s="1"/>
      <c r="F206" s="1">
        <v>289</v>
      </c>
      <c r="H206" s="1"/>
      <c r="I206" s="16"/>
      <c r="J206" s="25"/>
      <c r="M206" s="1"/>
      <c r="N206" s="1"/>
      <c r="O206" s="1"/>
    </row>
    <row r="207" spans="1:15" s="11" customFormat="1">
      <c r="A207" s="5" t="s">
        <v>10</v>
      </c>
      <c r="B207" s="6">
        <v>0</v>
      </c>
      <c r="C207" s="7">
        <v>7</v>
      </c>
      <c r="D207" s="7">
        <f t="shared" si="5"/>
        <v>7</v>
      </c>
      <c r="E207" s="1"/>
      <c r="F207" s="1">
        <v>290</v>
      </c>
      <c r="H207" s="1"/>
      <c r="I207" s="16"/>
      <c r="J207" s="25"/>
      <c r="M207" s="1"/>
      <c r="N207" s="1"/>
      <c r="O207" s="1"/>
    </row>
    <row r="208" spans="1:15" s="11" customFormat="1">
      <c r="A208" s="5" t="s">
        <v>3</v>
      </c>
      <c r="B208" s="6">
        <v>0</v>
      </c>
      <c r="C208" s="7">
        <v>1387</v>
      </c>
      <c r="D208" s="7">
        <f t="shared" si="5"/>
        <v>1387</v>
      </c>
      <c r="E208" s="1"/>
      <c r="F208" s="1">
        <v>291</v>
      </c>
      <c r="H208" s="1"/>
      <c r="I208" s="16"/>
      <c r="J208" s="25"/>
      <c r="M208" s="1"/>
      <c r="N208" s="1"/>
      <c r="O208" s="1"/>
    </row>
    <row r="209" spans="1:15" s="11" customFormat="1">
      <c r="A209" s="5"/>
      <c r="B209" s="6"/>
      <c r="C209" s="7"/>
      <c r="D209" s="7"/>
      <c r="E209" s="1"/>
      <c r="F209" s="1"/>
      <c r="H209" s="1"/>
      <c r="I209" s="16"/>
      <c r="J209" s="25"/>
      <c r="M209" s="1"/>
      <c r="N209" s="1"/>
      <c r="O209" s="1"/>
    </row>
    <row r="210" spans="1:15" s="11" customFormat="1">
      <c r="A210" s="5" t="s">
        <v>5</v>
      </c>
      <c r="B210" s="6">
        <v>0</v>
      </c>
      <c r="C210" s="7">
        <v>76</v>
      </c>
      <c r="D210" s="7">
        <f t="shared" si="5"/>
        <v>76</v>
      </c>
      <c r="E210" s="1"/>
      <c r="F210" s="1">
        <v>292</v>
      </c>
      <c r="H210" s="1"/>
      <c r="I210" s="16"/>
      <c r="J210" s="25"/>
      <c r="M210" s="1"/>
      <c r="N210" s="1"/>
      <c r="O210" s="1"/>
    </row>
    <row r="211" spans="1:15" s="11" customFormat="1">
      <c r="A211" s="5" t="s">
        <v>2</v>
      </c>
      <c r="B211" s="6">
        <v>0</v>
      </c>
      <c r="C211" s="7">
        <v>18</v>
      </c>
      <c r="D211" s="7">
        <f t="shared" si="5"/>
        <v>18</v>
      </c>
      <c r="E211" s="1"/>
      <c r="F211" s="1">
        <v>293</v>
      </c>
      <c r="H211" s="1"/>
      <c r="I211" s="16"/>
      <c r="J211" s="25"/>
      <c r="M211" s="1"/>
      <c r="N211" s="1"/>
      <c r="O211" s="1"/>
    </row>
    <row r="212" spans="1:15" s="11" customFormat="1">
      <c r="A212" s="5" t="s">
        <v>8</v>
      </c>
      <c r="B212" s="6">
        <v>0</v>
      </c>
      <c r="C212" s="7">
        <v>1</v>
      </c>
      <c r="D212" s="7">
        <f t="shared" si="5"/>
        <v>1</v>
      </c>
      <c r="E212" s="1"/>
      <c r="F212" s="1">
        <v>294</v>
      </c>
      <c r="H212" s="1"/>
      <c r="I212" s="16"/>
      <c r="J212" s="25"/>
      <c r="M212" s="1"/>
      <c r="N212" s="1"/>
      <c r="O212" s="1"/>
    </row>
    <row r="213" spans="1:15" s="11" customFormat="1">
      <c r="A213" s="5" t="s">
        <v>3</v>
      </c>
      <c r="B213" s="6">
        <v>416</v>
      </c>
      <c r="C213" s="7">
        <v>3742</v>
      </c>
      <c r="D213" s="7">
        <f t="shared" si="5"/>
        <v>4158</v>
      </c>
      <c r="E213" s="1"/>
      <c r="F213" s="1">
        <v>295</v>
      </c>
      <c r="H213" s="1"/>
      <c r="I213" s="16"/>
      <c r="J213" s="25"/>
      <c r="M213" s="1"/>
      <c r="N213" s="1"/>
      <c r="O213" s="1"/>
    </row>
    <row r="214" spans="1:15" s="11" customFormat="1">
      <c r="A214" s="5" t="s">
        <v>8</v>
      </c>
      <c r="B214" s="6">
        <v>0</v>
      </c>
      <c r="C214" s="7">
        <v>6</v>
      </c>
      <c r="D214" s="7">
        <f t="shared" si="5"/>
        <v>6</v>
      </c>
      <c r="E214" s="1"/>
      <c r="F214" s="1">
        <v>296</v>
      </c>
      <c r="H214" s="1"/>
      <c r="I214" s="16"/>
      <c r="J214" s="25"/>
      <c r="M214" s="1"/>
      <c r="N214" s="1"/>
      <c r="O214" s="1"/>
    </row>
    <row r="215" spans="1:15" s="11" customFormat="1">
      <c r="A215" s="5" t="s">
        <v>2</v>
      </c>
      <c r="B215" s="6">
        <v>6</v>
      </c>
      <c r="C215" s="7">
        <v>0</v>
      </c>
      <c r="D215" s="7">
        <f t="shared" si="5"/>
        <v>6</v>
      </c>
      <c r="E215" s="1"/>
      <c r="F215" s="1">
        <v>297</v>
      </c>
      <c r="H215" s="1"/>
      <c r="I215" s="16"/>
      <c r="J215" s="25"/>
      <c r="M215" s="1"/>
      <c r="N215" s="1"/>
      <c r="O215" s="1"/>
    </row>
    <row r="216" spans="1:15" s="11" customFormat="1">
      <c r="A216" s="5" t="s">
        <v>3</v>
      </c>
      <c r="B216" s="6">
        <f>145+1</f>
        <v>146</v>
      </c>
      <c r="C216" s="7">
        <v>4214</v>
      </c>
      <c r="D216" s="7">
        <f t="shared" si="5"/>
        <v>4360</v>
      </c>
      <c r="E216" s="1"/>
      <c r="F216" s="1">
        <v>298</v>
      </c>
      <c r="H216" s="1"/>
      <c r="I216" s="16"/>
      <c r="J216" s="25"/>
      <c r="M216" s="1"/>
      <c r="N216" s="1"/>
      <c r="O216" s="1"/>
    </row>
    <row r="217" spans="1:15" s="11" customFormat="1">
      <c r="A217" s="5" t="s">
        <v>29</v>
      </c>
      <c r="B217" s="6">
        <v>0</v>
      </c>
      <c r="C217" s="7">
        <v>1</v>
      </c>
      <c r="D217" s="7">
        <f t="shared" si="5"/>
        <v>1</v>
      </c>
      <c r="E217" s="1"/>
      <c r="F217" s="1">
        <v>299</v>
      </c>
      <c r="H217" s="1"/>
      <c r="I217" s="16"/>
      <c r="J217" s="25"/>
      <c r="M217" s="1"/>
      <c r="N217" s="1"/>
      <c r="O217" s="1"/>
    </row>
    <row r="218" spans="1:15" s="11" customFormat="1">
      <c r="A218" s="5" t="s">
        <v>3</v>
      </c>
      <c r="B218" s="6">
        <v>0</v>
      </c>
      <c r="C218" s="7">
        <v>3769</v>
      </c>
      <c r="D218" s="7">
        <f t="shared" si="5"/>
        <v>3769</v>
      </c>
      <c r="E218" s="1"/>
      <c r="F218" s="1">
        <v>300</v>
      </c>
      <c r="H218" s="1"/>
      <c r="I218" s="16"/>
      <c r="J218" s="25"/>
      <c r="M218" s="1"/>
      <c r="N218" s="1"/>
      <c r="O218" s="1"/>
    </row>
    <row r="219" spans="1:15" s="11" customFormat="1">
      <c r="A219" s="5" t="s">
        <v>5</v>
      </c>
      <c r="B219" s="6">
        <v>0</v>
      </c>
      <c r="C219" s="7">
        <v>26</v>
      </c>
      <c r="D219" s="7">
        <f t="shared" si="5"/>
        <v>26</v>
      </c>
      <c r="E219" s="1"/>
      <c r="F219" s="1">
        <v>301</v>
      </c>
      <c r="H219" s="1"/>
      <c r="I219" s="16"/>
      <c r="J219" s="25"/>
      <c r="M219" s="1"/>
      <c r="N219" s="1"/>
      <c r="O219" s="1"/>
    </row>
    <row r="220" spans="1:15" s="11" customFormat="1">
      <c r="A220" s="5" t="s">
        <v>10</v>
      </c>
      <c r="B220" s="6">
        <v>165</v>
      </c>
      <c r="C220" s="7">
        <v>0</v>
      </c>
      <c r="D220" s="7">
        <f t="shared" si="5"/>
        <v>165</v>
      </c>
      <c r="E220" s="1"/>
      <c r="F220" s="1">
        <v>302</v>
      </c>
      <c r="H220" s="1"/>
      <c r="I220" s="16"/>
      <c r="J220" s="25"/>
      <c r="M220" s="1"/>
      <c r="N220" s="1"/>
      <c r="O220" s="1"/>
    </row>
    <row r="221" spans="1:15" s="11" customFormat="1">
      <c r="A221" s="5" t="s">
        <v>3</v>
      </c>
      <c r="B221" s="6">
        <v>3</v>
      </c>
      <c r="C221" s="7">
        <v>4311</v>
      </c>
      <c r="D221" s="7">
        <f t="shared" si="5"/>
        <v>4314</v>
      </c>
      <c r="E221" s="1"/>
      <c r="F221" s="1">
        <v>303</v>
      </c>
      <c r="H221" s="1"/>
      <c r="I221" s="16"/>
      <c r="J221" s="25"/>
      <c r="M221" s="1"/>
      <c r="N221" s="1"/>
      <c r="O221" s="1"/>
    </row>
    <row r="222" spans="1:15" s="11" customFormat="1">
      <c r="A222" s="5" t="s">
        <v>5</v>
      </c>
      <c r="B222" s="6">
        <v>502</v>
      </c>
      <c r="C222" s="7">
        <v>209</v>
      </c>
      <c r="D222" s="7">
        <f t="shared" si="5"/>
        <v>711</v>
      </c>
      <c r="E222" s="1"/>
      <c r="F222" s="1">
        <v>304</v>
      </c>
      <c r="H222" s="1"/>
      <c r="I222" s="16"/>
      <c r="J222" s="25"/>
      <c r="M222" s="1"/>
      <c r="N222" s="1"/>
      <c r="O222" s="1"/>
    </row>
    <row r="223" spans="1:15" s="11" customFormat="1">
      <c r="A223" s="5" t="s">
        <v>3</v>
      </c>
      <c r="B223" s="6">
        <f>94+1</f>
        <v>95</v>
      </c>
      <c r="C223" s="7">
        <v>1177</v>
      </c>
      <c r="D223" s="7">
        <f t="shared" si="5"/>
        <v>1272</v>
      </c>
      <c r="E223" s="1"/>
      <c r="F223" s="1">
        <v>305</v>
      </c>
      <c r="H223" s="1"/>
      <c r="I223" s="16"/>
      <c r="J223" s="25"/>
      <c r="M223" s="1"/>
      <c r="N223" s="1"/>
      <c r="O223" s="1"/>
    </row>
    <row r="224" spans="1:15" s="11" customFormat="1">
      <c r="A224" s="5"/>
      <c r="B224" s="6"/>
      <c r="C224" s="7"/>
      <c r="D224" s="7"/>
      <c r="E224" s="1"/>
      <c r="F224" s="1"/>
      <c r="H224" s="1"/>
      <c r="I224" s="16"/>
      <c r="J224" s="25"/>
      <c r="M224" s="1"/>
      <c r="N224" s="1"/>
      <c r="O224" s="1"/>
    </row>
    <row r="225" spans="1:15" s="11" customFormat="1">
      <c r="A225" s="5" t="s">
        <v>49</v>
      </c>
      <c r="B225" s="6">
        <v>0</v>
      </c>
      <c r="C225" s="7">
        <v>55</v>
      </c>
      <c r="D225" s="7">
        <f t="shared" si="5"/>
        <v>55</v>
      </c>
      <c r="E225" s="1"/>
      <c r="F225" s="1">
        <v>306</v>
      </c>
      <c r="H225" s="1"/>
      <c r="I225" s="16"/>
      <c r="J225" s="25"/>
      <c r="M225" s="1"/>
      <c r="N225" s="1"/>
      <c r="O225" s="1"/>
    </row>
    <row r="226" spans="1:15" s="11" customFormat="1">
      <c r="A226" s="5" t="s">
        <v>3</v>
      </c>
      <c r="B226" s="6">
        <v>0</v>
      </c>
      <c r="C226" s="7">
        <v>6854</v>
      </c>
      <c r="D226" s="7">
        <f t="shared" si="5"/>
        <v>6854</v>
      </c>
      <c r="E226" s="1"/>
      <c r="F226" s="1">
        <v>307</v>
      </c>
      <c r="H226" s="1"/>
      <c r="I226" s="16"/>
      <c r="J226" s="25"/>
      <c r="M226" s="1"/>
      <c r="N226" s="1"/>
      <c r="O226" s="1"/>
    </row>
    <row r="227" spans="1:15" s="11" customFormat="1">
      <c r="A227" s="5" t="s">
        <v>3</v>
      </c>
      <c r="B227" s="6">
        <v>0</v>
      </c>
      <c r="C227" s="7">
        <v>3524</v>
      </c>
      <c r="D227" s="7">
        <f t="shared" si="5"/>
        <v>3524</v>
      </c>
      <c r="E227" s="1"/>
      <c r="F227" s="1">
        <v>308</v>
      </c>
      <c r="H227" s="1"/>
      <c r="I227" s="16"/>
      <c r="J227" s="25"/>
      <c r="M227" s="1"/>
      <c r="N227" s="1"/>
      <c r="O227" s="1"/>
    </row>
    <row r="228" spans="1:15" s="11" customFormat="1">
      <c r="A228" s="5" t="s">
        <v>49</v>
      </c>
      <c r="B228" s="6">
        <v>0</v>
      </c>
      <c r="C228" s="7">
        <v>8</v>
      </c>
      <c r="D228" s="7">
        <f t="shared" si="5"/>
        <v>8</v>
      </c>
      <c r="E228" s="1"/>
      <c r="F228" s="1">
        <v>309</v>
      </c>
      <c r="H228" s="1"/>
      <c r="I228" s="16"/>
      <c r="J228" s="25"/>
      <c r="M228" s="1"/>
      <c r="N228" s="1"/>
      <c r="O228" s="1"/>
    </row>
    <row r="229" spans="1:15" s="11" customFormat="1">
      <c r="A229" s="5" t="s">
        <v>3</v>
      </c>
      <c r="B229" s="6">
        <v>0</v>
      </c>
      <c r="C229" s="7">
        <v>1803</v>
      </c>
      <c r="D229" s="7">
        <f t="shared" si="5"/>
        <v>1803</v>
      </c>
      <c r="E229" s="1"/>
      <c r="F229" s="1">
        <v>310</v>
      </c>
      <c r="H229" s="1"/>
      <c r="I229" s="16"/>
      <c r="J229" s="25"/>
      <c r="M229" s="1"/>
      <c r="N229" s="1"/>
      <c r="O229" s="1"/>
    </row>
    <row r="230" spans="1:15" s="11" customFormat="1">
      <c r="A230" s="5" t="s">
        <v>3</v>
      </c>
      <c r="B230" s="6">
        <v>0</v>
      </c>
      <c r="C230" s="7">
        <v>2</v>
      </c>
      <c r="D230" s="7">
        <f t="shared" si="5"/>
        <v>2</v>
      </c>
      <c r="E230" s="1"/>
      <c r="F230" s="1">
        <v>311</v>
      </c>
      <c r="H230" s="1"/>
      <c r="I230" s="16"/>
      <c r="J230" s="25"/>
      <c r="M230" s="1"/>
      <c r="N230" s="1"/>
      <c r="O230" s="1"/>
    </row>
    <row r="231" spans="1:15" s="11" customFormat="1">
      <c r="A231" s="5" t="s">
        <v>3</v>
      </c>
      <c r="B231" s="6">
        <v>63</v>
      </c>
      <c r="C231" s="7">
        <v>2425</v>
      </c>
      <c r="D231" s="7">
        <f t="shared" si="5"/>
        <v>2488</v>
      </c>
      <c r="E231" s="1"/>
      <c r="F231" s="1">
        <v>312</v>
      </c>
      <c r="H231" s="1"/>
      <c r="I231" s="16"/>
      <c r="J231" s="25"/>
      <c r="M231" s="1"/>
      <c r="N231" s="1"/>
      <c r="O231" s="1"/>
    </row>
    <row r="232" spans="1:15" s="11" customFormat="1">
      <c r="A232" s="5" t="s">
        <v>36</v>
      </c>
      <c r="B232" s="6">
        <v>0</v>
      </c>
      <c r="C232" s="7">
        <v>10</v>
      </c>
      <c r="D232" s="7">
        <f t="shared" si="5"/>
        <v>10</v>
      </c>
      <c r="E232" s="1"/>
      <c r="F232" s="1">
        <v>313</v>
      </c>
      <c r="H232" s="1"/>
      <c r="I232" s="16"/>
      <c r="J232" s="25"/>
      <c r="M232" s="1"/>
      <c r="N232" s="1"/>
      <c r="O232" s="1"/>
    </row>
    <row r="233" spans="1:15" s="11" customFormat="1">
      <c r="A233" s="5" t="s">
        <v>29</v>
      </c>
      <c r="B233" s="6">
        <v>0</v>
      </c>
      <c r="C233" s="7">
        <v>151</v>
      </c>
      <c r="D233" s="7">
        <f t="shared" si="5"/>
        <v>151</v>
      </c>
      <c r="E233" s="1"/>
      <c r="F233" s="1">
        <v>314</v>
      </c>
      <c r="H233" s="1"/>
      <c r="I233" s="16"/>
      <c r="J233" s="25"/>
      <c r="M233" s="1"/>
      <c r="N233" s="1"/>
      <c r="O233" s="1"/>
    </row>
    <row r="234" spans="1:15" s="11" customFormat="1">
      <c r="A234" s="5" t="s">
        <v>3</v>
      </c>
      <c r="B234" s="6">
        <v>95</v>
      </c>
      <c r="C234" s="7">
        <v>3100</v>
      </c>
      <c r="D234" s="7">
        <f t="shared" si="5"/>
        <v>3195</v>
      </c>
      <c r="E234" s="1"/>
      <c r="F234" s="1">
        <v>315</v>
      </c>
      <c r="H234" s="1"/>
      <c r="I234" s="16"/>
      <c r="J234" s="25"/>
      <c r="M234" s="1"/>
      <c r="N234" s="1"/>
      <c r="O234" s="1"/>
    </row>
    <row r="235" spans="1:15" s="11" customFormat="1">
      <c r="A235" s="5" t="s">
        <v>3</v>
      </c>
      <c r="B235" s="6">
        <v>0</v>
      </c>
      <c r="C235" s="7">
        <v>1</v>
      </c>
      <c r="D235" s="7">
        <f t="shared" si="5"/>
        <v>1</v>
      </c>
      <c r="E235" s="1"/>
      <c r="F235" s="1">
        <v>316</v>
      </c>
      <c r="H235" s="1"/>
      <c r="I235" s="16"/>
      <c r="J235" s="25"/>
      <c r="M235" s="1"/>
      <c r="N235" s="1"/>
      <c r="O235" s="1"/>
    </row>
    <row r="236" spans="1:15" s="11" customFormat="1">
      <c r="A236" s="5" t="s">
        <v>3</v>
      </c>
      <c r="B236" s="6">
        <v>0</v>
      </c>
      <c r="C236" s="7">
        <v>1899</v>
      </c>
      <c r="D236" s="7">
        <f t="shared" si="5"/>
        <v>1899</v>
      </c>
      <c r="E236" s="1"/>
      <c r="F236" s="1">
        <v>317</v>
      </c>
      <c r="H236" s="1"/>
      <c r="I236" s="16"/>
      <c r="J236" s="25"/>
      <c r="M236" s="1"/>
      <c r="N236" s="1"/>
      <c r="O236" s="1"/>
    </row>
    <row r="237" spans="1:15" s="11" customFormat="1">
      <c r="A237" s="5" t="s">
        <v>3</v>
      </c>
      <c r="B237" s="6">
        <v>1</v>
      </c>
      <c r="C237" s="7">
        <v>0</v>
      </c>
      <c r="D237" s="7">
        <f t="shared" si="5"/>
        <v>1</v>
      </c>
      <c r="E237" s="1"/>
      <c r="F237" s="1">
        <v>318</v>
      </c>
      <c r="H237" s="1"/>
      <c r="I237" s="16"/>
      <c r="J237" s="25"/>
      <c r="M237" s="1"/>
      <c r="N237" s="1"/>
      <c r="O237" s="1"/>
    </row>
    <row r="238" spans="1:15" s="11" customFormat="1">
      <c r="A238" s="5" t="s">
        <v>3</v>
      </c>
      <c r="B238" s="6">
        <f>35+19</f>
        <v>54</v>
      </c>
      <c r="C238" s="7">
        <v>4465</v>
      </c>
      <c r="D238" s="7">
        <f t="shared" si="5"/>
        <v>4519</v>
      </c>
      <c r="E238" s="1"/>
      <c r="F238" s="1">
        <v>319</v>
      </c>
      <c r="H238" s="1"/>
      <c r="I238" s="16"/>
      <c r="J238" s="25"/>
      <c r="M238" s="1"/>
      <c r="N238" s="1"/>
      <c r="O238" s="1"/>
    </row>
    <row r="239" spans="1:15" s="11" customFormat="1">
      <c r="A239" s="5"/>
      <c r="B239" s="6"/>
      <c r="C239" s="7"/>
      <c r="D239" s="7"/>
      <c r="E239" s="1"/>
      <c r="F239" s="1"/>
      <c r="H239" s="1"/>
      <c r="I239" s="16"/>
      <c r="J239" s="25"/>
      <c r="M239" s="1"/>
      <c r="N239" s="1"/>
      <c r="O239" s="1"/>
    </row>
    <row r="240" spans="1:15" s="11" customFormat="1">
      <c r="A240" s="5" t="s">
        <v>3</v>
      </c>
      <c r="B240" s="6">
        <v>60</v>
      </c>
      <c r="C240" s="7">
        <v>2038</v>
      </c>
      <c r="D240" s="7">
        <f t="shared" si="5"/>
        <v>2098</v>
      </c>
      <c r="E240" s="1"/>
      <c r="F240" s="1">
        <v>320</v>
      </c>
      <c r="H240" s="1"/>
      <c r="I240" s="16"/>
      <c r="J240" s="25"/>
      <c r="M240" s="1"/>
      <c r="N240" s="1"/>
      <c r="O240" s="1"/>
    </row>
    <row r="241" spans="1:15" s="11" customFormat="1">
      <c r="A241" s="5" t="s">
        <v>3</v>
      </c>
      <c r="B241" s="6">
        <v>74</v>
      </c>
      <c r="C241" s="7">
        <v>3724</v>
      </c>
      <c r="D241" s="7">
        <f t="shared" si="5"/>
        <v>3798</v>
      </c>
      <c r="E241" s="1"/>
      <c r="F241" s="1">
        <v>321</v>
      </c>
      <c r="H241" s="1"/>
      <c r="I241" s="16"/>
      <c r="J241" s="25"/>
      <c r="M241" s="1"/>
      <c r="N241" s="1"/>
      <c r="O241" s="1"/>
    </row>
    <row r="242" spans="1:15" s="11" customFormat="1">
      <c r="A242" s="5" t="s">
        <v>3</v>
      </c>
      <c r="B242" s="6">
        <v>31</v>
      </c>
      <c r="C242" s="7">
        <v>1867</v>
      </c>
      <c r="D242" s="7">
        <f t="shared" si="5"/>
        <v>1898</v>
      </c>
      <c r="E242" s="1"/>
      <c r="F242" s="1">
        <v>322</v>
      </c>
      <c r="H242" s="1"/>
      <c r="I242" s="16"/>
      <c r="J242" s="25"/>
      <c r="M242" s="1"/>
      <c r="N242" s="1"/>
      <c r="O242" s="1"/>
    </row>
    <row r="243" spans="1:15" s="11" customFormat="1">
      <c r="A243" s="5" t="s">
        <v>29</v>
      </c>
      <c r="B243" s="6">
        <v>0</v>
      </c>
      <c r="C243" s="7">
        <v>1</v>
      </c>
      <c r="D243" s="7">
        <f t="shared" si="5"/>
        <v>1</v>
      </c>
      <c r="E243" s="1"/>
      <c r="F243" s="1">
        <v>323</v>
      </c>
      <c r="H243" s="1"/>
      <c r="I243" s="16"/>
      <c r="J243" s="25"/>
      <c r="M243" s="1"/>
      <c r="N243" s="1"/>
      <c r="O243" s="1"/>
    </row>
    <row r="244" spans="1:15" s="11" customFormat="1">
      <c r="A244" s="5" t="s">
        <v>3</v>
      </c>
      <c r="B244" s="6">
        <v>220</v>
      </c>
      <c r="C244" s="7">
        <v>3632</v>
      </c>
      <c r="D244" s="7">
        <f t="shared" si="5"/>
        <v>3852</v>
      </c>
      <c r="E244" s="1"/>
      <c r="F244" s="1">
        <v>324</v>
      </c>
      <c r="H244" s="1"/>
      <c r="I244" s="16"/>
      <c r="J244" s="25"/>
      <c r="M244" s="1"/>
      <c r="N244" s="1"/>
      <c r="O244" s="1"/>
    </row>
    <row r="245" spans="1:15" s="11" customFormat="1">
      <c r="A245" s="5" t="s">
        <v>29</v>
      </c>
      <c r="B245" s="6">
        <v>0</v>
      </c>
      <c r="C245" s="7">
        <v>41</v>
      </c>
      <c r="D245" s="7">
        <f t="shared" si="5"/>
        <v>41</v>
      </c>
      <c r="E245" s="1"/>
      <c r="F245" s="1">
        <v>325</v>
      </c>
      <c r="H245" s="1"/>
      <c r="I245" s="16"/>
      <c r="J245" s="25"/>
      <c r="M245" s="1"/>
      <c r="N245" s="1"/>
      <c r="O245" s="1"/>
    </row>
    <row r="246" spans="1:15" s="11" customFormat="1">
      <c r="A246" s="5" t="s">
        <v>161</v>
      </c>
      <c r="B246" s="6">
        <v>0</v>
      </c>
      <c r="C246" s="7">
        <v>393</v>
      </c>
      <c r="D246" s="7">
        <f t="shared" si="5"/>
        <v>393</v>
      </c>
      <c r="E246" s="1"/>
      <c r="F246" s="1">
        <v>326</v>
      </c>
      <c r="H246" s="1"/>
      <c r="I246" s="16"/>
      <c r="J246" s="25"/>
      <c r="M246" s="1"/>
      <c r="N246" s="1"/>
      <c r="O246" s="1"/>
    </row>
    <row r="247" spans="1:15" s="11" customFormat="1">
      <c r="A247" s="5" t="s">
        <v>3</v>
      </c>
      <c r="B247" s="6">
        <v>0</v>
      </c>
      <c r="C247" s="7">
        <v>2032</v>
      </c>
      <c r="D247" s="7">
        <f t="shared" si="5"/>
        <v>2032</v>
      </c>
      <c r="E247" s="1"/>
      <c r="F247" s="1">
        <v>327</v>
      </c>
      <c r="H247" s="1"/>
      <c r="I247" s="16"/>
      <c r="J247" s="25"/>
      <c r="M247" s="1"/>
      <c r="N247" s="1"/>
      <c r="O247" s="1"/>
    </row>
    <row r="248" spans="1:15" s="11" customFormat="1">
      <c r="A248" s="5" t="s">
        <v>36</v>
      </c>
      <c r="B248" s="6">
        <v>0</v>
      </c>
      <c r="C248" s="7">
        <v>1</v>
      </c>
      <c r="D248" s="7">
        <f t="shared" si="5"/>
        <v>1</v>
      </c>
      <c r="E248" s="1"/>
      <c r="F248" s="1">
        <v>328</v>
      </c>
      <c r="H248" s="1"/>
      <c r="I248" s="16"/>
      <c r="J248" s="25"/>
      <c r="M248" s="1"/>
      <c r="N248" s="1"/>
      <c r="O248" s="1"/>
    </row>
    <row r="249" spans="1:15" s="11" customFormat="1">
      <c r="A249" s="5" t="s">
        <v>64</v>
      </c>
      <c r="B249" s="6">
        <v>0</v>
      </c>
      <c r="C249" s="7">
        <v>140</v>
      </c>
      <c r="D249" s="7">
        <f t="shared" si="5"/>
        <v>140</v>
      </c>
      <c r="E249" s="1"/>
      <c r="F249" s="1">
        <v>329</v>
      </c>
      <c r="H249" s="1"/>
      <c r="I249" s="16"/>
      <c r="J249" s="25"/>
      <c r="M249" s="1"/>
      <c r="N249" s="1"/>
      <c r="O249" s="1"/>
    </row>
    <row r="250" spans="1:15" s="11" customFormat="1">
      <c r="A250" s="5" t="s">
        <v>3</v>
      </c>
      <c r="B250" s="6">
        <v>0</v>
      </c>
      <c r="C250" s="7">
        <v>998</v>
      </c>
      <c r="D250" s="7">
        <f t="shared" si="5"/>
        <v>998</v>
      </c>
      <c r="E250" s="1"/>
      <c r="F250" s="1">
        <v>330</v>
      </c>
      <c r="H250" s="1"/>
      <c r="I250" s="16"/>
      <c r="J250" s="25"/>
      <c r="M250" s="1"/>
      <c r="N250" s="1"/>
      <c r="O250" s="1"/>
    </row>
    <row r="251" spans="1:15" s="11" customFormat="1">
      <c r="A251" s="5" t="s">
        <v>5</v>
      </c>
      <c r="B251" s="6">
        <v>0</v>
      </c>
      <c r="C251" s="7">
        <v>1</v>
      </c>
      <c r="D251" s="7">
        <f t="shared" si="5"/>
        <v>1</v>
      </c>
      <c r="E251" s="1"/>
      <c r="F251" s="1">
        <v>331</v>
      </c>
      <c r="H251" s="1"/>
      <c r="I251" s="16"/>
      <c r="J251" s="25"/>
      <c r="M251" s="1"/>
      <c r="N251" s="1"/>
      <c r="O251" s="1"/>
    </row>
    <row r="252" spans="1:15" s="11" customFormat="1">
      <c r="A252" s="5" t="s">
        <v>3</v>
      </c>
      <c r="B252" s="6">
        <v>0</v>
      </c>
      <c r="C252" s="7">
        <v>1898</v>
      </c>
      <c r="D252" s="7">
        <f t="shared" si="5"/>
        <v>1898</v>
      </c>
      <c r="E252" s="1"/>
      <c r="F252" s="1">
        <v>332</v>
      </c>
      <c r="H252" s="1"/>
      <c r="I252" s="16"/>
      <c r="J252" s="25"/>
      <c r="M252" s="1"/>
      <c r="N252" s="1"/>
      <c r="O252" s="1"/>
    </row>
    <row r="253" spans="1:15" s="11" customFormat="1">
      <c r="A253" s="5" t="s">
        <v>64</v>
      </c>
      <c r="B253" s="6">
        <v>0</v>
      </c>
      <c r="C253" s="7">
        <v>1</v>
      </c>
      <c r="D253" s="7">
        <f t="shared" si="5"/>
        <v>1</v>
      </c>
      <c r="E253" s="1"/>
      <c r="F253" s="1">
        <v>333</v>
      </c>
      <c r="H253" s="1"/>
      <c r="I253" s="16"/>
      <c r="J253" s="25"/>
      <c r="M253" s="1"/>
      <c r="N253" s="1"/>
      <c r="O253" s="1"/>
    </row>
    <row r="254" spans="1:15" s="11" customFormat="1">
      <c r="A254" s="5" t="s">
        <v>29</v>
      </c>
      <c r="B254" s="6">
        <v>0</v>
      </c>
      <c r="C254" s="7">
        <v>161</v>
      </c>
      <c r="D254" s="7">
        <f t="shared" si="5"/>
        <v>161</v>
      </c>
      <c r="E254" s="1"/>
      <c r="F254" s="1">
        <v>334</v>
      </c>
      <c r="H254" s="1"/>
      <c r="I254" s="16"/>
      <c r="J254" s="25"/>
      <c r="M254" s="1"/>
      <c r="N254" s="1"/>
      <c r="O254" s="1"/>
    </row>
    <row r="255" spans="1:15" s="11" customFormat="1">
      <c r="A255" s="5" t="s">
        <v>3</v>
      </c>
      <c r="B255" s="6">
        <v>25</v>
      </c>
      <c r="C255" s="7">
        <v>2811</v>
      </c>
      <c r="D255" s="7">
        <f t="shared" si="5"/>
        <v>2836</v>
      </c>
      <c r="E255" s="1"/>
      <c r="F255" s="1">
        <v>335</v>
      </c>
      <c r="H255" s="1"/>
      <c r="I255" s="16"/>
      <c r="J255" s="25"/>
      <c r="M255" s="1"/>
      <c r="N255" s="1"/>
      <c r="O255" s="1"/>
    </row>
    <row r="256" spans="1:15" s="11" customFormat="1">
      <c r="A256" s="5" t="s">
        <v>3</v>
      </c>
      <c r="B256" s="6">
        <v>0</v>
      </c>
      <c r="C256" s="7">
        <v>1224</v>
      </c>
      <c r="D256" s="7">
        <f t="shared" si="5"/>
        <v>1224</v>
      </c>
      <c r="E256" s="1"/>
      <c r="F256" s="1">
        <v>336</v>
      </c>
      <c r="H256" s="1"/>
      <c r="I256" s="16"/>
      <c r="J256" s="25"/>
      <c r="M256" s="1"/>
      <c r="N256" s="1"/>
      <c r="O256" s="1"/>
    </row>
    <row r="257" spans="1:15" s="11" customFormat="1">
      <c r="A257" s="5" t="s">
        <v>5</v>
      </c>
      <c r="B257" s="6">
        <v>0</v>
      </c>
      <c r="C257" s="7">
        <v>2</v>
      </c>
      <c r="D257" s="7">
        <f t="shared" si="5"/>
        <v>2</v>
      </c>
      <c r="E257" s="1"/>
      <c r="F257" s="1">
        <v>337</v>
      </c>
      <c r="H257" s="1"/>
      <c r="I257" s="16"/>
      <c r="J257" s="25"/>
      <c r="M257" s="1"/>
      <c r="N257" s="1"/>
      <c r="O257" s="1"/>
    </row>
    <row r="258" spans="1:15" s="11" customFormat="1">
      <c r="A258" s="5" t="s">
        <v>3</v>
      </c>
      <c r="B258" s="6">
        <v>782</v>
      </c>
      <c r="C258" s="7">
        <v>5927</v>
      </c>
      <c r="D258" s="7">
        <f t="shared" si="5"/>
        <v>6709</v>
      </c>
      <c r="E258" s="1"/>
      <c r="F258" s="1">
        <v>338</v>
      </c>
      <c r="H258" s="1"/>
      <c r="I258" s="16"/>
      <c r="J258" s="25"/>
      <c r="M258" s="1"/>
      <c r="N258" s="1"/>
      <c r="O258" s="1"/>
    </row>
    <row r="259" spans="1:15" s="11" customFormat="1">
      <c r="A259" s="5" t="s">
        <v>36</v>
      </c>
      <c r="B259" s="6">
        <v>0</v>
      </c>
      <c r="C259" s="7">
        <v>308</v>
      </c>
      <c r="D259" s="7">
        <f t="shared" si="5"/>
        <v>308</v>
      </c>
      <c r="E259" s="1"/>
      <c r="F259" s="1">
        <v>339</v>
      </c>
      <c r="H259" s="1"/>
      <c r="I259" s="16"/>
      <c r="J259" s="25"/>
      <c r="M259" s="1"/>
      <c r="N259" s="1"/>
      <c r="O259" s="1"/>
    </row>
    <row r="260" spans="1:15" s="11" customFormat="1">
      <c r="A260" s="5" t="s">
        <v>64</v>
      </c>
      <c r="B260" s="6">
        <v>0</v>
      </c>
      <c r="C260" s="7">
        <v>349</v>
      </c>
      <c r="D260" s="7">
        <f t="shared" si="5"/>
        <v>349</v>
      </c>
      <c r="E260" s="1"/>
      <c r="F260" s="1">
        <v>340</v>
      </c>
      <c r="H260" s="1"/>
      <c r="I260" s="16"/>
      <c r="J260" s="25"/>
      <c r="M260" s="1"/>
      <c r="N260" s="1"/>
      <c r="O260" s="1"/>
    </row>
    <row r="261" spans="1:15" s="11" customFormat="1">
      <c r="A261" s="5" t="s">
        <v>161</v>
      </c>
      <c r="B261" s="6">
        <v>0</v>
      </c>
      <c r="C261" s="7">
        <v>1</v>
      </c>
      <c r="D261" s="7">
        <f t="shared" si="5"/>
        <v>1</v>
      </c>
      <c r="E261" s="1"/>
      <c r="F261" s="1">
        <v>341</v>
      </c>
      <c r="H261" s="1"/>
      <c r="I261" s="16"/>
      <c r="J261" s="25"/>
      <c r="M261" s="1"/>
      <c r="N261" s="1"/>
      <c r="O261" s="1"/>
    </row>
    <row r="262" spans="1:15" s="11" customFormat="1">
      <c r="A262" s="5" t="s">
        <v>3</v>
      </c>
      <c r="B262" s="6">
        <v>39</v>
      </c>
      <c r="C262" s="7">
        <v>2260</v>
      </c>
      <c r="D262" s="7">
        <f t="shared" si="5"/>
        <v>2299</v>
      </c>
      <c r="E262" s="1"/>
      <c r="F262" s="1">
        <v>342</v>
      </c>
      <c r="H262" s="1"/>
      <c r="I262" s="16"/>
      <c r="J262" s="25"/>
      <c r="M262" s="1"/>
      <c r="N262" s="1"/>
      <c r="O262" s="1"/>
    </row>
    <row r="263" spans="1:15" s="11" customFormat="1">
      <c r="A263" s="5" t="s">
        <v>3</v>
      </c>
      <c r="B263" s="6">
        <v>0</v>
      </c>
      <c r="C263" s="7">
        <v>970</v>
      </c>
      <c r="D263" s="7">
        <f t="shared" si="5"/>
        <v>970</v>
      </c>
      <c r="E263" s="1"/>
      <c r="F263" s="1">
        <v>343</v>
      </c>
      <c r="H263" s="1"/>
      <c r="I263" s="16"/>
      <c r="J263" s="25"/>
      <c r="M263" s="1"/>
      <c r="N263" s="1"/>
      <c r="O263" s="1"/>
    </row>
    <row r="264" spans="1:15" s="11" customFormat="1">
      <c r="A264" s="5" t="s">
        <v>3</v>
      </c>
      <c r="B264" s="6">
        <v>162</v>
      </c>
      <c r="C264" s="7">
        <v>1590</v>
      </c>
      <c r="D264" s="7">
        <f t="shared" si="5"/>
        <v>1752</v>
      </c>
      <c r="E264" s="1"/>
      <c r="F264" s="1">
        <v>344</v>
      </c>
      <c r="H264" s="1"/>
      <c r="I264" s="16"/>
      <c r="J264" s="25"/>
      <c r="M264" s="1"/>
      <c r="N264" s="1"/>
      <c r="O264" s="1"/>
    </row>
    <row r="265" spans="1:15" s="11" customFormat="1">
      <c r="A265" s="5" t="s">
        <v>3</v>
      </c>
      <c r="B265" s="6">
        <v>0</v>
      </c>
      <c r="C265" s="7">
        <v>1</v>
      </c>
      <c r="D265" s="7">
        <f t="shared" si="5"/>
        <v>1</v>
      </c>
      <c r="E265" s="1"/>
      <c r="F265" s="1">
        <v>345</v>
      </c>
      <c r="H265" s="1"/>
      <c r="I265" s="16"/>
      <c r="J265" s="25"/>
      <c r="M265" s="1"/>
      <c r="N265" s="1"/>
      <c r="O265" s="1"/>
    </row>
    <row r="266" spans="1:15" s="11" customFormat="1">
      <c r="A266" s="5" t="s">
        <v>3</v>
      </c>
      <c r="B266" s="6">
        <v>0</v>
      </c>
      <c r="C266" s="7">
        <v>1677</v>
      </c>
      <c r="D266" s="7">
        <f t="shared" si="5"/>
        <v>1677</v>
      </c>
      <c r="E266" s="1"/>
      <c r="F266" s="1">
        <v>346</v>
      </c>
      <c r="H266" s="1"/>
      <c r="I266" s="16"/>
      <c r="J266" s="25"/>
      <c r="M266" s="1"/>
      <c r="N266" s="1"/>
      <c r="O266" s="1"/>
    </row>
    <row r="267" spans="1:15" s="11" customFormat="1">
      <c r="A267" s="5" t="s">
        <v>36</v>
      </c>
      <c r="B267" s="6">
        <v>0</v>
      </c>
      <c r="C267" s="7">
        <v>1</v>
      </c>
      <c r="D267" s="7">
        <f t="shared" si="5"/>
        <v>1</v>
      </c>
      <c r="E267" s="1"/>
      <c r="F267" s="1">
        <v>347</v>
      </c>
      <c r="H267" s="1"/>
      <c r="I267" s="16"/>
      <c r="J267" s="25"/>
      <c r="M267" s="1"/>
      <c r="N267" s="1"/>
      <c r="O267" s="1"/>
    </row>
    <row r="268" spans="1:15" s="11" customFormat="1">
      <c r="A268" s="5" t="s">
        <v>3</v>
      </c>
      <c r="B268" s="6">
        <v>28</v>
      </c>
      <c r="C268" s="7">
        <v>2472</v>
      </c>
      <c r="D268" s="7">
        <f t="shared" ref="D268:D333" si="6">B268+C268</f>
        <v>2500</v>
      </c>
      <c r="E268" s="1"/>
      <c r="F268" s="1">
        <v>348</v>
      </c>
      <c r="H268" s="1"/>
      <c r="I268" s="16"/>
      <c r="J268" s="25"/>
      <c r="M268" s="1"/>
      <c r="N268" s="1"/>
      <c r="O268" s="1"/>
    </row>
    <row r="269" spans="1:15" s="11" customFormat="1">
      <c r="A269" s="5" t="s">
        <v>5</v>
      </c>
      <c r="B269" s="6">
        <v>0</v>
      </c>
      <c r="C269" s="7">
        <v>1</v>
      </c>
      <c r="D269" s="7">
        <f t="shared" si="6"/>
        <v>1</v>
      </c>
      <c r="E269" s="1"/>
      <c r="F269" s="1">
        <v>349</v>
      </c>
      <c r="H269" s="1"/>
      <c r="I269" s="16"/>
      <c r="J269" s="25"/>
      <c r="M269" s="1"/>
      <c r="N269" s="1"/>
      <c r="O269" s="1"/>
    </row>
    <row r="270" spans="1:15" s="11" customFormat="1">
      <c r="A270" s="5" t="s">
        <v>3</v>
      </c>
      <c r="B270" s="6">
        <v>0</v>
      </c>
      <c r="C270" s="7">
        <v>1994</v>
      </c>
      <c r="D270" s="7">
        <f t="shared" si="6"/>
        <v>1994</v>
      </c>
      <c r="E270" s="1"/>
      <c r="F270" s="1">
        <v>350</v>
      </c>
      <c r="H270" s="1"/>
      <c r="I270" s="16"/>
      <c r="J270" s="25"/>
      <c r="M270" s="1"/>
      <c r="N270" s="1"/>
      <c r="O270" s="1"/>
    </row>
    <row r="271" spans="1:15" s="11" customFormat="1">
      <c r="A271" s="5" t="s">
        <v>64</v>
      </c>
      <c r="B271" s="6">
        <v>0</v>
      </c>
      <c r="C271" s="7">
        <v>104</v>
      </c>
      <c r="D271" s="7">
        <f t="shared" si="6"/>
        <v>104</v>
      </c>
      <c r="E271" s="1"/>
      <c r="F271" s="1">
        <v>351</v>
      </c>
      <c r="H271" s="1"/>
      <c r="I271" s="16"/>
      <c r="J271" s="25"/>
      <c r="M271" s="1"/>
      <c r="N271" s="1"/>
      <c r="O271" s="1"/>
    </row>
    <row r="272" spans="1:15" s="11" customFormat="1">
      <c r="A272" s="5" t="s">
        <v>3</v>
      </c>
      <c r="B272" s="6">
        <v>0</v>
      </c>
      <c r="C272" s="7">
        <v>935</v>
      </c>
      <c r="D272" s="7">
        <f t="shared" si="6"/>
        <v>935</v>
      </c>
      <c r="E272" s="1"/>
      <c r="F272" s="1">
        <v>352</v>
      </c>
      <c r="H272" s="1"/>
      <c r="I272" s="16"/>
      <c r="J272" s="25"/>
      <c r="M272" s="1"/>
      <c r="N272" s="1"/>
      <c r="O272" s="1"/>
    </row>
    <row r="273" spans="1:15" s="11" customFormat="1">
      <c r="A273" s="5"/>
      <c r="B273" s="6"/>
      <c r="C273" s="7"/>
      <c r="D273" s="7"/>
      <c r="E273" s="1"/>
      <c r="F273" s="1"/>
      <c r="H273" s="1"/>
      <c r="I273" s="16"/>
      <c r="J273" s="25"/>
      <c r="M273" s="1"/>
      <c r="N273" s="1"/>
      <c r="O273" s="1"/>
    </row>
    <row r="274" spans="1:15" s="11" customFormat="1">
      <c r="A274" s="5" t="s">
        <v>3</v>
      </c>
      <c r="B274" s="6">
        <v>0</v>
      </c>
      <c r="C274" s="7">
        <v>3570</v>
      </c>
      <c r="D274" s="7">
        <f t="shared" si="6"/>
        <v>3570</v>
      </c>
      <c r="E274" s="1"/>
      <c r="F274" s="1">
        <v>353</v>
      </c>
      <c r="H274" s="1"/>
      <c r="I274" s="16"/>
      <c r="J274" s="25"/>
      <c r="M274" s="1"/>
      <c r="N274" s="1"/>
      <c r="O274" s="1"/>
    </row>
    <row r="275" spans="1:15" s="11" customFormat="1">
      <c r="A275" s="5" t="s">
        <v>3</v>
      </c>
      <c r="B275" s="6">
        <v>0</v>
      </c>
      <c r="C275" s="7">
        <v>1236</v>
      </c>
      <c r="D275" s="7">
        <f t="shared" si="6"/>
        <v>1236</v>
      </c>
      <c r="E275" s="1"/>
      <c r="F275" s="1">
        <v>354</v>
      </c>
      <c r="H275" s="1"/>
      <c r="I275" s="16"/>
      <c r="J275" s="25"/>
      <c r="M275" s="1"/>
      <c r="N275" s="1"/>
      <c r="O275" s="1"/>
    </row>
    <row r="276" spans="1:15" s="11" customFormat="1">
      <c r="A276" s="5" t="s">
        <v>5</v>
      </c>
      <c r="B276" s="6">
        <v>0</v>
      </c>
      <c r="C276" s="7">
        <v>1</v>
      </c>
      <c r="D276" s="7">
        <f t="shared" si="6"/>
        <v>1</v>
      </c>
      <c r="E276" s="1"/>
      <c r="F276" s="1">
        <v>355</v>
      </c>
      <c r="H276" s="1"/>
      <c r="I276" s="16"/>
      <c r="J276" s="25"/>
      <c r="M276" s="1"/>
      <c r="N276" s="1"/>
      <c r="O276" s="1"/>
    </row>
    <row r="277" spans="1:15" s="11" customFormat="1">
      <c r="A277" s="5" t="s">
        <v>10</v>
      </c>
      <c r="B277" s="6">
        <v>0</v>
      </c>
      <c r="C277" s="7">
        <v>12</v>
      </c>
      <c r="D277" s="7">
        <f t="shared" si="6"/>
        <v>12</v>
      </c>
      <c r="E277" s="1"/>
      <c r="F277" s="1">
        <v>356</v>
      </c>
      <c r="H277" s="1"/>
      <c r="I277" s="16"/>
      <c r="J277" s="25"/>
      <c r="M277" s="1"/>
      <c r="N277" s="1"/>
      <c r="O277" s="1"/>
    </row>
    <row r="278" spans="1:15" s="11" customFormat="1">
      <c r="A278" s="5" t="s">
        <v>8</v>
      </c>
      <c r="B278" s="6">
        <v>0</v>
      </c>
      <c r="C278" s="7">
        <v>4</v>
      </c>
      <c r="D278" s="7">
        <f t="shared" si="6"/>
        <v>4</v>
      </c>
      <c r="E278" s="1"/>
      <c r="F278" s="1">
        <v>357</v>
      </c>
      <c r="H278" s="1"/>
      <c r="I278" s="16"/>
      <c r="J278" s="25"/>
      <c r="M278" s="1"/>
      <c r="N278" s="1"/>
      <c r="O278" s="1"/>
    </row>
    <row r="279" spans="1:15" s="11" customFormat="1">
      <c r="A279" s="5" t="s">
        <v>49</v>
      </c>
      <c r="B279" s="6">
        <v>0</v>
      </c>
      <c r="C279" s="7">
        <v>38</v>
      </c>
      <c r="D279" s="7">
        <f t="shared" si="6"/>
        <v>38</v>
      </c>
      <c r="E279" s="1"/>
      <c r="F279" s="1">
        <v>358</v>
      </c>
      <c r="H279" s="1"/>
      <c r="I279" s="16"/>
      <c r="J279" s="25"/>
      <c r="M279" s="1"/>
      <c r="N279" s="1"/>
      <c r="O279" s="1"/>
    </row>
    <row r="280" spans="1:15" s="11" customFormat="1">
      <c r="A280" s="5" t="s">
        <v>3</v>
      </c>
      <c r="B280" s="6">
        <v>0</v>
      </c>
      <c r="C280" s="7">
        <v>2927</v>
      </c>
      <c r="D280" s="7">
        <f t="shared" si="6"/>
        <v>2927</v>
      </c>
      <c r="E280" s="1"/>
      <c r="F280" s="1">
        <v>359</v>
      </c>
      <c r="H280" s="1"/>
      <c r="I280" s="16"/>
      <c r="J280" s="25"/>
      <c r="M280" s="1"/>
      <c r="N280" s="1"/>
      <c r="O280" s="1"/>
    </row>
    <row r="281" spans="1:15" s="11" customFormat="1">
      <c r="A281" s="5" t="s">
        <v>5</v>
      </c>
      <c r="B281" s="6">
        <v>0</v>
      </c>
      <c r="C281" s="7">
        <v>3</v>
      </c>
      <c r="D281" s="7">
        <f t="shared" si="6"/>
        <v>3</v>
      </c>
      <c r="E281" s="1"/>
      <c r="F281" s="1">
        <v>360</v>
      </c>
      <c r="H281" s="1"/>
      <c r="I281" s="16"/>
      <c r="J281" s="25"/>
      <c r="M281" s="1"/>
      <c r="N281" s="1"/>
      <c r="O281" s="1"/>
    </row>
    <row r="282" spans="1:15" s="11" customFormat="1">
      <c r="A282" s="5" t="s">
        <v>10</v>
      </c>
      <c r="B282" s="6">
        <v>0</v>
      </c>
      <c r="C282" s="7">
        <v>14</v>
      </c>
      <c r="D282" s="7">
        <f t="shared" si="6"/>
        <v>14</v>
      </c>
      <c r="E282" s="1"/>
      <c r="F282" s="1">
        <v>361</v>
      </c>
      <c r="H282" s="1"/>
      <c r="I282" s="16"/>
      <c r="J282" s="25"/>
      <c r="M282" s="1"/>
      <c r="N282" s="1"/>
      <c r="O282" s="1"/>
    </row>
    <row r="283" spans="1:15" s="11" customFormat="1">
      <c r="A283" s="5" t="s">
        <v>8</v>
      </c>
      <c r="B283" s="6">
        <v>0</v>
      </c>
      <c r="C283" s="7">
        <v>2</v>
      </c>
      <c r="D283" s="7">
        <f t="shared" si="6"/>
        <v>2</v>
      </c>
      <c r="E283" s="1"/>
      <c r="F283" s="1">
        <v>362</v>
      </c>
      <c r="H283" s="1"/>
      <c r="I283" s="16"/>
      <c r="J283" s="25"/>
      <c r="M283" s="1"/>
      <c r="N283" s="1"/>
      <c r="O283" s="1"/>
    </row>
    <row r="284" spans="1:15" s="11" customFormat="1">
      <c r="A284" s="5" t="s">
        <v>3</v>
      </c>
      <c r="B284" s="6">
        <v>0</v>
      </c>
      <c r="C284" s="7">
        <v>2377</v>
      </c>
      <c r="D284" s="7">
        <f t="shared" si="6"/>
        <v>2377</v>
      </c>
      <c r="E284" s="1"/>
      <c r="F284" s="1">
        <v>363</v>
      </c>
      <c r="H284" s="1"/>
      <c r="I284" s="16"/>
      <c r="J284" s="25"/>
      <c r="M284" s="1"/>
      <c r="N284" s="1"/>
      <c r="O284" s="1"/>
    </row>
    <row r="285" spans="1:15" s="11" customFormat="1">
      <c r="A285" s="5" t="s">
        <v>3</v>
      </c>
      <c r="B285" s="6">
        <v>0</v>
      </c>
      <c r="C285" s="7">
        <v>2016</v>
      </c>
      <c r="D285" s="7">
        <f t="shared" si="6"/>
        <v>2016</v>
      </c>
      <c r="E285" s="1"/>
      <c r="F285" s="1">
        <v>364</v>
      </c>
      <c r="H285" s="1"/>
      <c r="I285" s="16"/>
      <c r="J285" s="25"/>
      <c r="M285" s="1"/>
      <c r="N285" s="1"/>
      <c r="O285" s="1"/>
    </row>
    <row r="286" spans="1:15" s="11" customFormat="1">
      <c r="A286" s="5" t="s">
        <v>5</v>
      </c>
      <c r="B286" s="6">
        <v>0</v>
      </c>
      <c r="C286" s="7">
        <v>1</v>
      </c>
      <c r="D286" s="7">
        <f t="shared" si="6"/>
        <v>1</v>
      </c>
      <c r="E286" s="1"/>
      <c r="F286" s="1">
        <v>365</v>
      </c>
      <c r="H286" s="1"/>
      <c r="I286" s="16"/>
      <c r="J286" s="25"/>
      <c r="M286" s="1"/>
      <c r="N286" s="1"/>
      <c r="O286" s="1"/>
    </row>
    <row r="287" spans="1:15" s="11" customFormat="1">
      <c r="A287" s="5" t="s">
        <v>3</v>
      </c>
      <c r="B287" s="6">
        <v>0</v>
      </c>
      <c r="C287" s="7">
        <v>2833</v>
      </c>
      <c r="D287" s="7">
        <f t="shared" si="6"/>
        <v>2833</v>
      </c>
      <c r="E287" s="1"/>
      <c r="F287" s="1">
        <v>366</v>
      </c>
      <c r="H287" s="1"/>
      <c r="I287" s="16"/>
      <c r="J287" s="25"/>
      <c r="M287" s="1"/>
      <c r="N287" s="1"/>
      <c r="O287" s="1"/>
    </row>
    <row r="288" spans="1:15" s="11" customFormat="1">
      <c r="A288" s="5" t="s">
        <v>8</v>
      </c>
      <c r="B288" s="6">
        <v>0</v>
      </c>
      <c r="C288" s="7">
        <v>15</v>
      </c>
      <c r="D288" s="7">
        <f t="shared" si="6"/>
        <v>15</v>
      </c>
      <c r="E288" s="1"/>
      <c r="F288" s="1">
        <v>367</v>
      </c>
      <c r="H288" s="1"/>
      <c r="I288" s="16"/>
      <c r="J288" s="25"/>
      <c r="M288" s="1"/>
      <c r="N288" s="1"/>
      <c r="O288" s="1"/>
    </row>
    <row r="289" spans="1:15" s="11" customFormat="1">
      <c r="A289" s="5" t="s">
        <v>49</v>
      </c>
      <c r="B289" s="6">
        <v>0</v>
      </c>
      <c r="C289" s="7">
        <v>72</v>
      </c>
      <c r="D289" s="7">
        <f t="shared" si="6"/>
        <v>72</v>
      </c>
      <c r="E289" s="1"/>
      <c r="F289" s="1">
        <v>368</v>
      </c>
      <c r="H289" s="1"/>
      <c r="I289" s="16"/>
      <c r="J289" s="25"/>
      <c r="M289" s="1"/>
      <c r="N289" s="1"/>
      <c r="O289" s="1"/>
    </row>
    <row r="290" spans="1:15" s="11" customFormat="1">
      <c r="A290" s="5" t="s">
        <v>3</v>
      </c>
      <c r="B290" s="6">
        <v>0</v>
      </c>
      <c r="C290" s="7">
        <v>920</v>
      </c>
      <c r="D290" s="7">
        <f t="shared" si="6"/>
        <v>920</v>
      </c>
      <c r="E290" s="1"/>
      <c r="F290" s="1">
        <v>369</v>
      </c>
      <c r="H290" s="1"/>
      <c r="I290" s="16"/>
      <c r="J290" s="25"/>
      <c r="M290" s="1"/>
      <c r="N290" s="1"/>
      <c r="O290" s="1"/>
    </row>
    <row r="291" spans="1:15" s="11" customFormat="1">
      <c r="A291" s="5" t="s">
        <v>3</v>
      </c>
      <c r="B291" s="6">
        <v>0</v>
      </c>
      <c r="C291" s="7">
        <v>723</v>
      </c>
      <c r="D291" s="7">
        <f t="shared" si="6"/>
        <v>723</v>
      </c>
      <c r="E291" s="1"/>
      <c r="F291" s="1">
        <v>370</v>
      </c>
      <c r="H291" s="1"/>
      <c r="I291" s="16"/>
      <c r="J291" s="25"/>
      <c r="M291" s="1"/>
      <c r="N291" s="1"/>
      <c r="O291" s="1"/>
    </row>
    <row r="292" spans="1:15" s="11" customFormat="1">
      <c r="A292" s="5" t="s">
        <v>3</v>
      </c>
      <c r="B292" s="6">
        <v>0</v>
      </c>
      <c r="C292" s="7">
        <v>1810</v>
      </c>
      <c r="D292" s="7">
        <f t="shared" si="6"/>
        <v>1810</v>
      </c>
      <c r="E292" s="1"/>
      <c r="F292" s="1">
        <v>371</v>
      </c>
      <c r="H292" s="1"/>
      <c r="I292" s="16"/>
      <c r="J292" s="25"/>
      <c r="M292" s="1"/>
      <c r="N292" s="1"/>
      <c r="O292" s="1"/>
    </row>
    <row r="293" spans="1:15" s="11" customFormat="1">
      <c r="A293" s="5" t="s">
        <v>3</v>
      </c>
      <c r="B293" s="6">
        <v>0</v>
      </c>
      <c r="C293" s="7">
        <v>656</v>
      </c>
      <c r="D293" s="7">
        <f t="shared" si="6"/>
        <v>656</v>
      </c>
      <c r="E293" s="1"/>
      <c r="F293" s="1">
        <v>372</v>
      </c>
      <c r="H293" s="1"/>
      <c r="I293" s="16"/>
      <c r="J293" s="25"/>
      <c r="M293" s="1"/>
      <c r="N293" s="1"/>
      <c r="O293" s="1"/>
    </row>
    <row r="294" spans="1:15" s="11" customFormat="1">
      <c r="A294" s="5" t="s">
        <v>5</v>
      </c>
      <c r="B294" s="6">
        <v>0</v>
      </c>
      <c r="C294" s="7">
        <v>649</v>
      </c>
      <c r="D294" s="7">
        <f t="shared" si="6"/>
        <v>649</v>
      </c>
      <c r="E294" s="1"/>
      <c r="F294" s="1">
        <v>373</v>
      </c>
      <c r="H294" s="1"/>
      <c r="I294" s="16"/>
      <c r="J294" s="25"/>
      <c r="M294" s="1"/>
      <c r="N294" s="1"/>
      <c r="O294" s="1"/>
    </row>
    <row r="295" spans="1:15" s="11" customFormat="1">
      <c r="A295" s="5" t="s">
        <v>2</v>
      </c>
      <c r="B295" s="6">
        <v>0</v>
      </c>
      <c r="C295" s="7">
        <v>1</v>
      </c>
      <c r="D295" s="7">
        <f t="shared" si="6"/>
        <v>1</v>
      </c>
      <c r="E295" s="1"/>
      <c r="F295" s="1">
        <v>374</v>
      </c>
      <c r="H295" s="1"/>
      <c r="I295" s="16"/>
      <c r="J295" s="25"/>
      <c r="M295" s="1"/>
      <c r="N295" s="1"/>
      <c r="O295" s="1"/>
    </row>
    <row r="296" spans="1:15" s="11" customFormat="1">
      <c r="A296" s="5" t="s">
        <v>10</v>
      </c>
      <c r="B296" s="6">
        <v>0</v>
      </c>
      <c r="C296" s="7">
        <v>246</v>
      </c>
      <c r="D296" s="7">
        <f t="shared" si="6"/>
        <v>246</v>
      </c>
      <c r="E296" s="1"/>
      <c r="F296" s="1">
        <v>375</v>
      </c>
      <c r="H296" s="1"/>
      <c r="I296" s="16"/>
      <c r="J296" s="25"/>
      <c r="M296" s="1"/>
      <c r="N296" s="1"/>
      <c r="O296" s="1"/>
    </row>
    <row r="297" spans="1:15" s="11" customFormat="1">
      <c r="A297" s="5" t="s">
        <v>3</v>
      </c>
      <c r="B297" s="6">
        <v>0</v>
      </c>
      <c r="C297" s="7">
        <v>3438</v>
      </c>
      <c r="D297" s="7">
        <f t="shared" si="6"/>
        <v>3438</v>
      </c>
      <c r="E297" s="1"/>
      <c r="F297" s="1">
        <v>376</v>
      </c>
      <c r="H297" s="1"/>
      <c r="I297" s="16"/>
      <c r="J297" s="25"/>
      <c r="M297" s="1"/>
      <c r="N297" s="1"/>
      <c r="O297" s="1"/>
    </row>
    <row r="298" spans="1:15" s="11" customFormat="1">
      <c r="A298" s="5" t="s">
        <v>3</v>
      </c>
      <c r="B298" s="6">
        <v>0</v>
      </c>
      <c r="C298" s="7">
        <v>1193</v>
      </c>
      <c r="D298" s="7">
        <f t="shared" si="6"/>
        <v>1193</v>
      </c>
      <c r="E298" s="1"/>
      <c r="F298" s="1">
        <v>377</v>
      </c>
      <c r="H298" s="1"/>
      <c r="I298" s="16"/>
      <c r="J298" s="25"/>
      <c r="M298" s="1"/>
      <c r="N298" s="1"/>
      <c r="O298" s="1"/>
    </row>
    <row r="299" spans="1:15" s="11" customFormat="1">
      <c r="A299" s="5" t="s">
        <v>29</v>
      </c>
      <c r="B299" s="6">
        <v>0</v>
      </c>
      <c r="C299" s="7">
        <v>1</v>
      </c>
      <c r="D299" s="7">
        <f t="shared" si="6"/>
        <v>1</v>
      </c>
      <c r="E299" s="1"/>
      <c r="F299" s="1">
        <v>378</v>
      </c>
      <c r="H299" s="1"/>
      <c r="I299" s="16"/>
      <c r="J299" s="25"/>
      <c r="M299" s="1"/>
      <c r="N299" s="1"/>
      <c r="O299" s="1"/>
    </row>
    <row r="300" spans="1:15" s="11" customFormat="1">
      <c r="A300" s="5" t="s">
        <v>5</v>
      </c>
      <c r="B300" s="6">
        <v>0</v>
      </c>
      <c r="C300" s="7">
        <v>2</v>
      </c>
      <c r="D300" s="7">
        <f t="shared" si="6"/>
        <v>2</v>
      </c>
      <c r="E300" s="1"/>
      <c r="F300" s="1">
        <v>379</v>
      </c>
      <c r="H300" s="1"/>
      <c r="I300" s="16"/>
      <c r="J300" s="25"/>
      <c r="M300" s="1"/>
      <c r="N300" s="1"/>
      <c r="O300" s="1"/>
    </row>
    <row r="301" spans="1:15" s="11" customFormat="1">
      <c r="A301" s="5" t="s">
        <v>2</v>
      </c>
      <c r="B301" s="6">
        <v>0</v>
      </c>
      <c r="C301" s="7">
        <v>14</v>
      </c>
      <c r="D301" s="7">
        <f t="shared" si="6"/>
        <v>14</v>
      </c>
      <c r="E301" s="1"/>
      <c r="F301" s="1">
        <v>380</v>
      </c>
      <c r="H301" s="1"/>
      <c r="I301" s="16"/>
      <c r="J301" s="25"/>
      <c r="M301" s="1"/>
      <c r="N301" s="1"/>
      <c r="O301" s="1"/>
    </row>
    <row r="302" spans="1:15" s="11" customFormat="1">
      <c r="A302" s="5" t="s">
        <v>8</v>
      </c>
      <c r="B302" s="6">
        <v>0</v>
      </c>
      <c r="C302" s="7">
        <v>76</v>
      </c>
      <c r="D302" s="7">
        <f t="shared" si="6"/>
        <v>76</v>
      </c>
      <c r="E302" s="1"/>
      <c r="F302" s="1">
        <v>381</v>
      </c>
      <c r="H302" s="1"/>
      <c r="I302" s="16"/>
      <c r="J302" s="25"/>
      <c r="M302" s="1"/>
      <c r="N302" s="1"/>
      <c r="O302" s="1"/>
    </row>
    <row r="303" spans="1:15" s="11" customFormat="1">
      <c r="A303" s="5" t="s">
        <v>3</v>
      </c>
      <c r="B303" s="6">
        <v>0</v>
      </c>
      <c r="C303" s="7">
        <v>3440</v>
      </c>
      <c r="D303" s="7">
        <f t="shared" si="6"/>
        <v>3440</v>
      </c>
      <c r="E303" s="1"/>
      <c r="F303" s="1">
        <v>382</v>
      </c>
      <c r="H303" s="1"/>
      <c r="I303" s="16"/>
      <c r="J303" s="25"/>
      <c r="M303" s="1"/>
      <c r="N303" s="1"/>
      <c r="O303" s="1"/>
    </row>
    <row r="304" spans="1:15" s="11" customFormat="1">
      <c r="A304" s="5" t="s">
        <v>2</v>
      </c>
      <c r="B304" s="6">
        <v>0</v>
      </c>
      <c r="C304" s="7">
        <v>126</v>
      </c>
      <c r="D304" s="7">
        <f t="shared" si="6"/>
        <v>126</v>
      </c>
      <c r="E304" s="1"/>
      <c r="F304" s="1">
        <v>383</v>
      </c>
      <c r="H304" s="1"/>
      <c r="I304" s="16"/>
      <c r="J304" s="25"/>
      <c r="M304" s="1"/>
      <c r="N304" s="1"/>
      <c r="O304" s="1"/>
    </row>
    <row r="305" spans="1:15" s="11" customFormat="1">
      <c r="A305" s="5"/>
      <c r="B305" s="6"/>
      <c r="C305" s="7"/>
      <c r="D305" s="7"/>
      <c r="E305" s="1"/>
      <c r="F305" s="1"/>
      <c r="H305" s="1"/>
      <c r="I305" s="16"/>
      <c r="J305" s="25"/>
      <c r="M305" s="1"/>
      <c r="N305" s="1"/>
      <c r="O305" s="1"/>
    </row>
    <row r="306" spans="1:15" s="11" customFormat="1">
      <c r="A306" s="5" t="s">
        <v>3</v>
      </c>
      <c r="B306" s="6">
        <v>68</v>
      </c>
      <c r="C306" s="7">
        <v>1349</v>
      </c>
      <c r="D306" s="7">
        <f t="shared" si="6"/>
        <v>1417</v>
      </c>
      <c r="E306" s="1"/>
      <c r="F306" s="1">
        <v>384</v>
      </c>
      <c r="H306" s="1"/>
      <c r="I306" s="16"/>
      <c r="J306" s="25"/>
      <c r="M306" s="1"/>
      <c r="N306" s="1"/>
      <c r="O306" s="1"/>
    </row>
    <row r="307" spans="1:15" s="11" customFormat="1">
      <c r="A307" s="5" t="s">
        <v>3</v>
      </c>
      <c r="B307" s="6">
        <v>0</v>
      </c>
      <c r="C307" s="7">
        <v>2268</v>
      </c>
      <c r="D307" s="7">
        <f t="shared" si="6"/>
        <v>2268</v>
      </c>
      <c r="E307" s="1"/>
      <c r="F307" s="1">
        <v>385</v>
      </c>
      <c r="H307" s="1"/>
      <c r="I307" s="16"/>
      <c r="J307" s="25"/>
      <c r="M307" s="1"/>
      <c r="N307" s="1"/>
      <c r="O307" s="1"/>
    </row>
    <row r="308" spans="1:15" s="11" customFormat="1">
      <c r="A308" s="5" t="s">
        <v>10</v>
      </c>
      <c r="B308" s="6">
        <v>0</v>
      </c>
      <c r="C308" s="7">
        <v>163</v>
      </c>
      <c r="D308" s="7">
        <f t="shared" si="6"/>
        <v>163</v>
      </c>
      <c r="E308" s="1"/>
      <c r="F308" s="1">
        <v>386</v>
      </c>
      <c r="H308" s="1"/>
      <c r="I308" s="16"/>
      <c r="J308" s="25"/>
      <c r="M308" s="1"/>
      <c r="N308" s="1"/>
      <c r="O308" s="1"/>
    </row>
    <row r="309" spans="1:15" s="11" customFormat="1">
      <c r="A309" s="5" t="s">
        <v>3</v>
      </c>
      <c r="B309" s="6">
        <v>21</v>
      </c>
      <c r="C309" s="7">
        <v>1815</v>
      </c>
      <c r="D309" s="7">
        <f t="shared" si="6"/>
        <v>1836</v>
      </c>
      <c r="E309" s="1"/>
      <c r="F309" s="1">
        <v>387</v>
      </c>
      <c r="H309" s="1"/>
      <c r="I309" s="16"/>
      <c r="J309" s="25"/>
      <c r="M309" s="1"/>
      <c r="N309" s="1"/>
      <c r="O309" s="1"/>
    </row>
    <row r="310" spans="1:15" s="11" customFormat="1">
      <c r="A310" s="5" t="s">
        <v>3</v>
      </c>
      <c r="B310" s="6">
        <v>0</v>
      </c>
      <c r="C310" s="7">
        <v>2486</v>
      </c>
      <c r="D310" s="7">
        <f t="shared" si="6"/>
        <v>2486</v>
      </c>
      <c r="E310" s="1"/>
      <c r="F310" s="1">
        <v>388</v>
      </c>
      <c r="H310" s="1"/>
      <c r="I310" s="16"/>
      <c r="J310" s="25"/>
      <c r="M310" s="1"/>
      <c r="N310" s="1"/>
      <c r="O310" s="1"/>
    </row>
    <row r="311" spans="1:15" s="11" customFormat="1">
      <c r="A311" s="5" t="s">
        <v>49</v>
      </c>
      <c r="B311" s="6">
        <v>0</v>
      </c>
      <c r="C311" s="7">
        <v>41</v>
      </c>
      <c r="D311" s="7">
        <f t="shared" si="6"/>
        <v>41</v>
      </c>
      <c r="E311" s="1"/>
      <c r="F311" s="1">
        <v>389</v>
      </c>
      <c r="H311" s="1"/>
      <c r="I311" s="16"/>
      <c r="J311" s="25"/>
      <c r="M311" s="1"/>
      <c r="N311" s="1"/>
      <c r="O311" s="1"/>
    </row>
    <row r="312" spans="1:15" s="11" customFormat="1">
      <c r="A312" s="5" t="s">
        <v>5</v>
      </c>
      <c r="B312" s="6">
        <v>242</v>
      </c>
      <c r="C312" s="7">
        <v>0</v>
      </c>
      <c r="D312" s="7">
        <f t="shared" si="6"/>
        <v>242</v>
      </c>
      <c r="E312" s="1"/>
      <c r="F312" s="1">
        <v>390</v>
      </c>
      <c r="H312" s="1"/>
      <c r="I312" s="16"/>
      <c r="J312" s="25"/>
      <c r="M312" s="1"/>
      <c r="N312" s="1"/>
      <c r="O312" s="1"/>
    </row>
    <row r="313" spans="1:15" s="11" customFormat="1">
      <c r="A313" s="5" t="s">
        <v>3</v>
      </c>
      <c r="B313" s="6">
        <v>0</v>
      </c>
      <c r="C313" s="7">
        <v>2656</v>
      </c>
      <c r="D313" s="7">
        <f t="shared" si="6"/>
        <v>2656</v>
      </c>
      <c r="E313" s="1"/>
      <c r="F313" s="1">
        <v>391</v>
      </c>
      <c r="H313" s="1"/>
      <c r="I313" s="16"/>
      <c r="J313" s="25"/>
      <c r="M313" s="1"/>
      <c r="N313" s="1"/>
      <c r="O313" s="1"/>
    </row>
    <row r="314" spans="1:15" s="11" customFormat="1">
      <c r="A314" s="5" t="s">
        <v>5</v>
      </c>
      <c r="B314" s="6">
        <v>0</v>
      </c>
      <c r="C314" s="7">
        <v>50</v>
      </c>
      <c r="D314" s="7">
        <f t="shared" si="6"/>
        <v>50</v>
      </c>
      <c r="E314" s="1"/>
      <c r="F314" s="1">
        <v>392</v>
      </c>
      <c r="H314" s="1"/>
      <c r="I314" s="16"/>
      <c r="J314" s="25"/>
      <c r="M314" s="1"/>
      <c r="N314" s="1"/>
      <c r="O314" s="1"/>
    </row>
    <row r="315" spans="1:15" s="11" customFormat="1">
      <c r="A315" s="5" t="s">
        <v>3</v>
      </c>
      <c r="B315" s="6">
        <v>0</v>
      </c>
      <c r="C315" s="7">
        <v>1478</v>
      </c>
      <c r="D315" s="7">
        <f t="shared" si="6"/>
        <v>1478</v>
      </c>
      <c r="E315" s="1"/>
      <c r="F315" s="1">
        <v>393</v>
      </c>
      <c r="H315" s="1"/>
      <c r="I315" s="16"/>
      <c r="J315" s="25"/>
      <c r="M315" s="1"/>
      <c r="N315" s="1"/>
      <c r="O315" s="1"/>
    </row>
    <row r="316" spans="1:15" s="11" customFormat="1" ht="24.75" customHeight="1">
      <c r="A316" s="5" t="s">
        <v>10</v>
      </c>
      <c r="B316" s="6">
        <v>0</v>
      </c>
      <c r="C316" s="7">
        <v>1</v>
      </c>
      <c r="D316" s="7">
        <f t="shared" si="6"/>
        <v>1</v>
      </c>
      <c r="E316" s="1"/>
      <c r="F316" s="1">
        <v>394</v>
      </c>
      <c r="H316" s="1"/>
      <c r="I316" s="16"/>
      <c r="J316" s="25"/>
      <c r="M316" s="1"/>
      <c r="N316" s="1"/>
      <c r="O316" s="1"/>
    </row>
    <row r="317" spans="1:15" s="11" customFormat="1">
      <c r="A317" s="5" t="s">
        <v>3</v>
      </c>
      <c r="B317" s="6">
        <v>0</v>
      </c>
      <c r="C317" s="7">
        <v>2982</v>
      </c>
      <c r="D317" s="7">
        <f t="shared" si="6"/>
        <v>2982</v>
      </c>
      <c r="E317" s="1"/>
      <c r="F317" s="1">
        <v>395</v>
      </c>
      <c r="H317" s="1"/>
      <c r="I317" s="16"/>
      <c r="J317" s="25"/>
      <c r="M317" s="1"/>
      <c r="N317" s="1"/>
      <c r="O317" s="1"/>
    </row>
    <row r="318" spans="1:15" s="11" customFormat="1">
      <c r="A318" s="5" t="s">
        <v>5</v>
      </c>
      <c r="B318" s="6">
        <v>0</v>
      </c>
      <c r="C318" s="7">
        <v>4</v>
      </c>
      <c r="D318" s="7">
        <f t="shared" si="6"/>
        <v>4</v>
      </c>
      <c r="E318" s="1"/>
      <c r="F318" s="1">
        <v>396</v>
      </c>
      <c r="H318" s="1"/>
      <c r="I318" s="16"/>
      <c r="J318" s="25"/>
      <c r="M318" s="1"/>
      <c r="N318" s="1"/>
      <c r="O318" s="1"/>
    </row>
    <row r="319" spans="1:15" s="11" customFormat="1">
      <c r="A319" s="5" t="s">
        <v>10</v>
      </c>
      <c r="B319" s="6">
        <v>0</v>
      </c>
      <c r="C319" s="7">
        <v>2</v>
      </c>
      <c r="D319" s="7">
        <f t="shared" si="6"/>
        <v>2</v>
      </c>
      <c r="E319" s="1"/>
      <c r="F319" s="1">
        <v>397</v>
      </c>
      <c r="H319" s="1"/>
      <c r="I319" s="16"/>
      <c r="J319" s="25"/>
      <c r="M319" s="1"/>
      <c r="N319" s="1"/>
      <c r="O319" s="1"/>
    </row>
    <row r="320" spans="1:15" s="11" customFormat="1">
      <c r="A320" s="5" t="s">
        <v>3</v>
      </c>
      <c r="B320" s="6">
        <v>79</v>
      </c>
      <c r="C320" s="7">
        <v>2300</v>
      </c>
      <c r="D320" s="7">
        <f t="shared" si="6"/>
        <v>2379</v>
      </c>
      <c r="E320" s="1"/>
      <c r="F320" s="1">
        <v>398</v>
      </c>
      <c r="H320" s="1"/>
      <c r="I320" s="16"/>
      <c r="J320" s="25"/>
      <c r="M320" s="1"/>
      <c r="N320" s="1"/>
      <c r="O320" s="1"/>
    </row>
    <row r="321" spans="1:15" s="11" customFormat="1">
      <c r="A321" s="5" t="s">
        <v>49</v>
      </c>
      <c r="B321" s="6">
        <v>0</v>
      </c>
      <c r="C321" s="7">
        <v>17</v>
      </c>
      <c r="D321" s="7">
        <f t="shared" si="6"/>
        <v>17</v>
      </c>
      <c r="E321" s="1"/>
      <c r="F321" s="1">
        <v>399</v>
      </c>
      <c r="H321" s="1"/>
      <c r="I321" s="16"/>
      <c r="J321" s="25"/>
      <c r="M321" s="1"/>
      <c r="N321" s="1"/>
      <c r="O321" s="1"/>
    </row>
    <row r="322" spans="1:15" s="11" customFormat="1">
      <c r="A322" s="5" t="s">
        <v>3</v>
      </c>
      <c r="B322" s="6">
        <v>0</v>
      </c>
      <c r="C322" s="7">
        <v>1666</v>
      </c>
      <c r="D322" s="7">
        <f t="shared" si="6"/>
        <v>1666</v>
      </c>
      <c r="E322" s="1"/>
      <c r="F322" s="1">
        <v>400</v>
      </c>
      <c r="H322" s="1"/>
      <c r="I322" s="16"/>
      <c r="J322" s="25"/>
      <c r="M322" s="1"/>
      <c r="N322" s="1"/>
      <c r="O322" s="1"/>
    </row>
    <row r="323" spans="1:15" s="11" customFormat="1">
      <c r="A323" s="5" t="s">
        <v>5</v>
      </c>
      <c r="B323" s="6">
        <v>0</v>
      </c>
      <c r="C323" s="7">
        <v>45</v>
      </c>
      <c r="D323" s="7">
        <f t="shared" si="6"/>
        <v>45</v>
      </c>
      <c r="E323" s="1"/>
      <c r="F323" s="1">
        <v>401</v>
      </c>
      <c r="H323" s="1"/>
      <c r="I323" s="16"/>
      <c r="J323" s="25"/>
      <c r="M323" s="1"/>
      <c r="N323" s="1"/>
      <c r="O323" s="1"/>
    </row>
    <row r="324" spans="1:15" s="11" customFormat="1">
      <c r="A324" s="5" t="s">
        <v>2</v>
      </c>
      <c r="B324" s="6">
        <v>0</v>
      </c>
      <c r="C324" s="7">
        <v>488</v>
      </c>
      <c r="D324" s="7">
        <f t="shared" si="6"/>
        <v>488</v>
      </c>
      <c r="E324" s="1"/>
      <c r="F324" s="1">
        <v>402</v>
      </c>
      <c r="H324" s="1"/>
      <c r="I324" s="16"/>
      <c r="J324" s="25"/>
      <c r="M324" s="1"/>
      <c r="N324" s="1"/>
      <c r="O324" s="1"/>
    </row>
    <row r="325" spans="1:15" s="11" customFormat="1">
      <c r="A325" s="5" t="s">
        <v>10</v>
      </c>
      <c r="B325" s="6">
        <v>0</v>
      </c>
      <c r="C325" s="7">
        <v>25</v>
      </c>
      <c r="D325" s="7">
        <f t="shared" si="6"/>
        <v>25</v>
      </c>
      <c r="E325" s="1"/>
      <c r="F325" s="1">
        <v>403</v>
      </c>
      <c r="H325" s="1"/>
      <c r="I325" s="16"/>
      <c r="J325" s="25"/>
      <c r="M325" s="1"/>
      <c r="N325" s="1"/>
      <c r="O325" s="1"/>
    </row>
    <row r="326" spans="1:15" s="11" customFormat="1">
      <c r="A326" s="5" t="s">
        <v>3</v>
      </c>
      <c r="B326" s="6">
        <f>802+11</f>
        <v>813</v>
      </c>
      <c r="C326" s="7">
        <v>3806</v>
      </c>
      <c r="D326" s="7">
        <f t="shared" si="6"/>
        <v>4619</v>
      </c>
      <c r="E326" s="1"/>
      <c r="F326" s="1">
        <v>404</v>
      </c>
      <c r="H326" s="1"/>
      <c r="I326" s="16"/>
      <c r="J326" s="25"/>
      <c r="M326" s="1"/>
      <c r="N326" s="1"/>
      <c r="O326" s="1"/>
    </row>
    <row r="327" spans="1:15" s="11" customFormat="1">
      <c r="A327" s="5" t="s">
        <v>3</v>
      </c>
      <c r="B327" s="6">
        <v>0</v>
      </c>
      <c r="C327" s="7">
        <v>1981</v>
      </c>
      <c r="D327" s="7">
        <f t="shared" si="6"/>
        <v>1981</v>
      </c>
      <c r="E327" s="1"/>
      <c r="F327" s="1">
        <v>405</v>
      </c>
      <c r="H327" s="1"/>
      <c r="I327" s="16"/>
      <c r="J327" s="25"/>
      <c r="M327" s="1"/>
      <c r="N327" s="1"/>
      <c r="O327" s="1"/>
    </row>
    <row r="328" spans="1:15" s="11" customFormat="1">
      <c r="A328" s="5" t="s">
        <v>10</v>
      </c>
      <c r="B328" s="6">
        <v>0</v>
      </c>
      <c r="C328" s="7">
        <v>1</v>
      </c>
      <c r="D328" s="7">
        <f t="shared" si="6"/>
        <v>1</v>
      </c>
      <c r="E328" s="1"/>
      <c r="F328" s="1">
        <v>406</v>
      </c>
      <c r="H328" s="1"/>
      <c r="I328" s="16"/>
      <c r="J328" s="25"/>
      <c r="M328" s="1"/>
      <c r="N328" s="1"/>
      <c r="O328" s="1"/>
    </row>
    <row r="329" spans="1:15" s="11" customFormat="1">
      <c r="A329" s="5" t="s">
        <v>3</v>
      </c>
      <c r="B329" s="6">
        <v>10</v>
      </c>
      <c r="C329" s="7">
        <v>1189</v>
      </c>
      <c r="D329" s="7">
        <f t="shared" si="6"/>
        <v>1199</v>
      </c>
      <c r="E329" s="1"/>
      <c r="F329" s="1">
        <v>407</v>
      </c>
      <c r="H329" s="1"/>
      <c r="I329" s="16"/>
      <c r="J329" s="25"/>
      <c r="M329" s="1"/>
      <c r="N329" s="1"/>
      <c r="O329" s="1"/>
    </row>
    <row r="330" spans="1:15" s="11" customFormat="1">
      <c r="A330" s="5" t="s">
        <v>3</v>
      </c>
      <c r="B330" s="6">
        <v>0</v>
      </c>
      <c r="C330" s="7">
        <v>2495</v>
      </c>
      <c r="D330" s="7">
        <f t="shared" si="6"/>
        <v>2495</v>
      </c>
      <c r="E330" s="1"/>
      <c r="F330" s="1">
        <v>408</v>
      </c>
      <c r="H330" s="1"/>
      <c r="I330" s="16"/>
      <c r="J330" s="25"/>
      <c r="M330" s="1"/>
      <c r="N330" s="1"/>
      <c r="O330" s="1"/>
    </row>
    <row r="331" spans="1:15" s="11" customFormat="1">
      <c r="A331" s="5" t="s">
        <v>10</v>
      </c>
      <c r="B331" s="6">
        <v>20</v>
      </c>
      <c r="C331" s="7">
        <v>99</v>
      </c>
      <c r="D331" s="7">
        <f t="shared" si="6"/>
        <v>119</v>
      </c>
      <c r="E331" s="1"/>
      <c r="F331" s="1">
        <v>409</v>
      </c>
      <c r="H331" s="1"/>
      <c r="I331" s="16"/>
      <c r="J331" s="25"/>
      <c r="M331" s="1"/>
      <c r="N331" s="1"/>
      <c r="O331" s="1"/>
    </row>
    <row r="332" spans="1:15" s="11" customFormat="1">
      <c r="A332" s="5" t="s">
        <v>3</v>
      </c>
      <c r="B332" s="6">
        <v>0</v>
      </c>
      <c r="C332" s="7">
        <v>2339</v>
      </c>
      <c r="D332" s="7">
        <f t="shared" si="6"/>
        <v>2339</v>
      </c>
      <c r="E332" s="1"/>
      <c r="F332" s="1">
        <v>410</v>
      </c>
      <c r="H332" s="1"/>
      <c r="I332" s="16"/>
      <c r="J332" s="25"/>
      <c r="M332" s="1"/>
      <c r="N332" s="1"/>
      <c r="O332" s="1"/>
    </row>
    <row r="333" spans="1:15" s="11" customFormat="1">
      <c r="A333" s="5" t="s">
        <v>10</v>
      </c>
      <c r="B333" s="6">
        <v>0</v>
      </c>
      <c r="C333" s="7">
        <v>20</v>
      </c>
      <c r="D333" s="7">
        <f t="shared" si="6"/>
        <v>20</v>
      </c>
      <c r="E333" s="1"/>
      <c r="F333" s="1">
        <v>411</v>
      </c>
      <c r="H333" s="1"/>
      <c r="I333" s="16"/>
      <c r="J333" s="25"/>
      <c r="M333" s="1"/>
      <c r="N333" s="1"/>
      <c r="O333" s="1"/>
    </row>
    <row r="334" spans="1:15" s="11" customFormat="1">
      <c r="A334" s="5" t="s">
        <v>3</v>
      </c>
      <c r="B334" s="6">
        <v>0</v>
      </c>
      <c r="C334" s="7">
        <v>941</v>
      </c>
      <c r="D334" s="7">
        <f t="shared" ref="D334:D398" si="7">B334+C334</f>
        <v>941</v>
      </c>
      <c r="E334" s="1"/>
      <c r="F334" s="1">
        <v>412</v>
      </c>
      <c r="H334" s="1"/>
      <c r="I334" s="16"/>
      <c r="J334" s="25"/>
      <c r="M334" s="1"/>
      <c r="N334" s="1"/>
      <c r="O334" s="1"/>
    </row>
    <row r="335" spans="1:15" s="11" customFormat="1">
      <c r="A335" s="5" t="s">
        <v>3</v>
      </c>
      <c r="B335" s="6">
        <v>0</v>
      </c>
      <c r="C335" s="7">
        <v>1180</v>
      </c>
      <c r="D335" s="7">
        <f t="shared" si="7"/>
        <v>1180</v>
      </c>
      <c r="E335" s="1"/>
      <c r="F335" s="1">
        <v>413</v>
      </c>
      <c r="H335" s="1"/>
      <c r="I335" s="16"/>
      <c r="J335" s="25"/>
      <c r="M335" s="1"/>
      <c r="N335" s="1"/>
      <c r="O335" s="1"/>
    </row>
    <row r="336" spans="1:15" s="11" customFormat="1">
      <c r="A336" s="5" t="s">
        <v>3</v>
      </c>
      <c r="B336" s="6">
        <v>0</v>
      </c>
      <c r="C336" s="7">
        <v>2988</v>
      </c>
      <c r="D336" s="7">
        <f t="shared" si="7"/>
        <v>2988</v>
      </c>
      <c r="E336" s="1"/>
      <c r="F336" s="1">
        <v>414</v>
      </c>
      <c r="H336" s="1"/>
      <c r="I336" s="16"/>
      <c r="J336" s="25"/>
      <c r="M336" s="1"/>
      <c r="N336" s="1"/>
      <c r="O336" s="1"/>
    </row>
    <row r="337" spans="1:15" s="11" customFormat="1">
      <c r="A337" s="5" t="s">
        <v>10</v>
      </c>
      <c r="B337" s="6">
        <v>0</v>
      </c>
      <c r="C337" s="7">
        <v>1</v>
      </c>
      <c r="D337" s="7">
        <f t="shared" si="7"/>
        <v>1</v>
      </c>
      <c r="E337" s="1"/>
      <c r="F337" s="1">
        <v>415</v>
      </c>
      <c r="H337" s="1"/>
      <c r="I337" s="16"/>
      <c r="J337" s="25"/>
      <c r="M337" s="1"/>
      <c r="N337" s="1"/>
      <c r="O337" s="1"/>
    </row>
    <row r="338" spans="1:15" s="11" customFormat="1">
      <c r="A338" s="5" t="s">
        <v>3</v>
      </c>
      <c r="B338" s="6">
        <f>248+3</f>
        <v>251</v>
      </c>
      <c r="C338" s="7">
        <v>1185</v>
      </c>
      <c r="D338" s="7">
        <f t="shared" si="7"/>
        <v>1436</v>
      </c>
      <c r="E338" s="1"/>
      <c r="F338" s="1">
        <v>416</v>
      </c>
      <c r="H338" s="1"/>
      <c r="I338" s="16"/>
      <c r="J338" s="25"/>
      <c r="M338" s="1"/>
      <c r="N338" s="1"/>
      <c r="O338" s="1"/>
    </row>
    <row r="339" spans="1:15" s="11" customFormat="1">
      <c r="A339" s="5" t="s">
        <v>10</v>
      </c>
      <c r="B339" s="6">
        <v>0</v>
      </c>
      <c r="C339" s="7">
        <v>1</v>
      </c>
      <c r="D339" s="7">
        <f t="shared" si="7"/>
        <v>1</v>
      </c>
      <c r="E339" s="1"/>
      <c r="F339" s="1">
        <v>417</v>
      </c>
      <c r="H339" s="1"/>
      <c r="I339" s="16"/>
      <c r="J339" s="25"/>
      <c r="M339" s="1"/>
      <c r="N339" s="1"/>
      <c r="O339" s="1"/>
    </row>
    <row r="340" spans="1:15" s="11" customFormat="1">
      <c r="A340" s="5" t="s">
        <v>3</v>
      </c>
      <c r="B340" s="6">
        <v>0</v>
      </c>
      <c r="C340" s="7">
        <v>3568</v>
      </c>
      <c r="D340" s="7">
        <f t="shared" si="7"/>
        <v>3568</v>
      </c>
      <c r="E340" s="1"/>
      <c r="F340" s="1">
        <v>418</v>
      </c>
      <c r="H340" s="1"/>
      <c r="I340" s="16"/>
      <c r="J340" s="25"/>
      <c r="M340" s="1"/>
      <c r="N340" s="1"/>
      <c r="O340" s="1"/>
    </row>
    <row r="341" spans="1:15" s="11" customFormat="1">
      <c r="A341" s="5" t="s">
        <v>3</v>
      </c>
      <c r="B341" s="6">
        <v>0</v>
      </c>
      <c r="C341" s="7">
        <v>2490</v>
      </c>
      <c r="D341" s="7">
        <f t="shared" si="7"/>
        <v>2490</v>
      </c>
      <c r="E341" s="1"/>
      <c r="F341" s="1">
        <v>419</v>
      </c>
      <c r="H341" s="1"/>
      <c r="I341" s="16"/>
      <c r="J341" s="25"/>
      <c r="M341" s="1"/>
      <c r="N341" s="1"/>
      <c r="O341" s="1"/>
    </row>
    <row r="342" spans="1:15" s="11" customFormat="1">
      <c r="A342" s="5" t="s">
        <v>3</v>
      </c>
      <c r="B342" s="6">
        <v>0</v>
      </c>
      <c r="C342" s="7">
        <v>994</v>
      </c>
      <c r="D342" s="7">
        <f t="shared" si="7"/>
        <v>994</v>
      </c>
      <c r="E342" s="1"/>
      <c r="F342" s="1">
        <v>420</v>
      </c>
      <c r="H342" s="1"/>
      <c r="I342" s="16"/>
      <c r="J342" s="25"/>
      <c r="M342" s="1"/>
      <c r="N342" s="1"/>
      <c r="O342" s="1"/>
    </row>
    <row r="343" spans="1:15" s="11" customFormat="1">
      <c r="A343" s="5" t="s">
        <v>10</v>
      </c>
      <c r="B343" s="6">
        <v>0</v>
      </c>
      <c r="C343" s="7">
        <v>115</v>
      </c>
      <c r="D343" s="7">
        <f t="shared" si="7"/>
        <v>115</v>
      </c>
      <c r="E343" s="1"/>
      <c r="F343" s="1">
        <v>421</v>
      </c>
      <c r="H343" s="1"/>
      <c r="I343" s="16"/>
      <c r="J343" s="25"/>
      <c r="M343" s="1"/>
      <c r="N343" s="1"/>
      <c r="O343" s="1"/>
    </row>
    <row r="344" spans="1:15" s="11" customFormat="1">
      <c r="A344" s="5" t="s">
        <v>3</v>
      </c>
      <c r="B344" s="6">
        <v>112</v>
      </c>
      <c r="C344" s="7">
        <v>1274</v>
      </c>
      <c r="D344" s="7">
        <f t="shared" si="7"/>
        <v>1386</v>
      </c>
      <c r="E344" s="1"/>
      <c r="F344" s="1">
        <v>422</v>
      </c>
      <c r="H344" s="1"/>
      <c r="I344" s="16"/>
      <c r="J344" s="25"/>
      <c r="M344" s="1"/>
      <c r="N344" s="1"/>
      <c r="O344" s="1"/>
    </row>
    <row r="345" spans="1:15" s="11" customFormat="1">
      <c r="A345" s="5" t="s">
        <v>3</v>
      </c>
      <c r="B345" s="6">
        <v>0</v>
      </c>
      <c r="C345" s="7">
        <v>1198</v>
      </c>
      <c r="D345" s="7">
        <f t="shared" si="7"/>
        <v>1198</v>
      </c>
      <c r="E345" s="1"/>
      <c r="F345" s="1">
        <v>423</v>
      </c>
      <c r="H345" s="1"/>
      <c r="I345" s="16"/>
      <c r="J345" s="25"/>
      <c r="M345" s="1"/>
      <c r="N345" s="1"/>
      <c r="O345" s="1"/>
    </row>
    <row r="346" spans="1:15" s="11" customFormat="1">
      <c r="A346" s="5" t="s">
        <v>3</v>
      </c>
      <c r="B346" s="6">
        <v>0</v>
      </c>
      <c r="C346" s="7">
        <v>1207</v>
      </c>
      <c r="D346" s="7">
        <f t="shared" si="7"/>
        <v>1207</v>
      </c>
      <c r="E346" s="1"/>
      <c r="F346" s="1">
        <v>424</v>
      </c>
      <c r="H346" s="1"/>
      <c r="I346" s="16"/>
      <c r="J346" s="25"/>
      <c r="M346" s="1"/>
      <c r="N346" s="1"/>
      <c r="O346" s="1"/>
    </row>
    <row r="347" spans="1:15" s="11" customFormat="1">
      <c r="A347" s="5"/>
      <c r="B347" s="6"/>
      <c r="C347" s="7"/>
      <c r="D347" s="7"/>
      <c r="E347" s="1"/>
      <c r="F347" s="1"/>
      <c r="H347" s="1"/>
      <c r="I347" s="16"/>
      <c r="J347" s="25"/>
      <c r="M347" s="1"/>
      <c r="N347" s="1"/>
      <c r="O347" s="1"/>
    </row>
    <row r="348" spans="1:15" s="11" customFormat="1">
      <c r="A348" s="5" t="s">
        <v>5</v>
      </c>
      <c r="B348" s="6">
        <v>0</v>
      </c>
      <c r="C348" s="7">
        <v>74</v>
      </c>
      <c r="D348" s="7">
        <f t="shared" si="7"/>
        <v>74</v>
      </c>
      <c r="E348" s="1"/>
      <c r="F348" s="1">
        <v>425</v>
      </c>
      <c r="H348" s="1"/>
      <c r="I348" s="16"/>
      <c r="J348" s="25"/>
      <c r="M348" s="1"/>
      <c r="N348" s="1"/>
      <c r="O348" s="1"/>
    </row>
    <row r="349" spans="1:15" s="11" customFormat="1">
      <c r="A349" s="5" t="s">
        <v>3</v>
      </c>
      <c r="B349" s="6">
        <v>0</v>
      </c>
      <c r="C349" s="7">
        <v>738</v>
      </c>
      <c r="D349" s="7">
        <f t="shared" si="7"/>
        <v>738</v>
      </c>
      <c r="E349" s="1"/>
      <c r="F349" s="1">
        <v>426</v>
      </c>
      <c r="H349" s="1"/>
      <c r="I349" s="16"/>
      <c r="J349" s="25"/>
      <c r="M349" s="1"/>
      <c r="N349" s="1"/>
      <c r="O349" s="1"/>
    </row>
    <row r="350" spans="1:15" s="11" customFormat="1">
      <c r="A350" s="5" t="s">
        <v>5</v>
      </c>
      <c r="B350" s="6">
        <v>0</v>
      </c>
      <c r="C350" s="7">
        <v>7</v>
      </c>
      <c r="D350" s="7">
        <f t="shared" si="7"/>
        <v>7</v>
      </c>
      <c r="E350" s="1"/>
      <c r="F350" s="1">
        <v>427</v>
      </c>
      <c r="H350" s="1"/>
      <c r="I350" s="16"/>
      <c r="J350" s="25"/>
      <c r="M350" s="1"/>
      <c r="N350" s="1"/>
      <c r="O350" s="1"/>
    </row>
    <row r="351" spans="1:15" s="11" customFormat="1">
      <c r="A351" s="5" t="s">
        <v>2</v>
      </c>
      <c r="B351" s="6">
        <v>0</v>
      </c>
      <c r="C351" s="7">
        <v>21</v>
      </c>
      <c r="D351" s="7">
        <f t="shared" si="7"/>
        <v>21</v>
      </c>
      <c r="E351" s="1"/>
      <c r="F351" s="1">
        <v>428</v>
      </c>
      <c r="H351" s="1"/>
      <c r="I351" s="16"/>
      <c r="J351" s="25"/>
      <c r="M351" s="1"/>
      <c r="N351" s="1"/>
      <c r="O351" s="1"/>
    </row>
    <row r="352" spans="1:15" s="11" customFormat="1">
      <c r="A352" s="5" t="s">
        <v>161</v>
      </c>
      <c r="B352" s="6">
        <v>0</v>
      </c>
      <c r="C352" s="7">
        <v>28</v>
      </c>
      <c r="D352" s="7">
        <f t="shared" si="7"/>
        <v>28</v>
      </c>
      <c r="E352" s="1"/>
      <c r="F352" s="1">
        <v>429</v>
      </c>
      <c r="H352" s="1"/>
      <c r="I352" s="16"/>
      <c r="J352" s="25"/>
      <c r="M352" s="1"/>
      <c r="N352" s="1"/>
      <c r="O352" s="1"/>
    </row>
    <row r="353" spans="1:15" s="11" customFormat="1">
      <c r="A353" s="5" t="s">
        <v>3</v>
      </c>
      <c r="B353" s="6">
        <f>181+3</f>
        <v>184</v>
      </c>
      <c r="C353" s="7">
        <v>2704</v>
      </c>
      <c r="D353" s="7">
        <f t="shared" si="7"/>
        <v>2888</v>
      </c>
      <c r="E353" s="1"/>
      <c r="F353" s="1">
        <v>430</v>
      </c>
      <c r="H353" s="1"/>
      <c r="I353" s="16"/>
      <c r="J353" s="25"/>
      <c r="M353" s="1"/>
      <c r="N353" s="1"/>
      <c r="O353" s="1"/>
    </row>
    <row r="354" spans="1:15" s="11" customFormat="1">
      <c r="A354" s="5" t="s">
        <v>3</v>
      </c>
      <c r="B354" s="6">
        <v>0</v>
      </c>
      <c r="C354" s="7">
        <v>1933</v>
      </c>
      <c r="D354" s="7">
        <f t="shared" si="7"/>
        <v>1933</v>
      </c>
      <c r="E354" s="1"/>
      <c r="F354" s="1">
        <v>431</v>
      </c>
      <c r="H354" s="1"/>
      <c r="I354" s="16"/>
      <c r="J354" s="25"/>
      <c r="M354" s="1"/>
      <c r="N354" s="1"/>
      <c r="O354" s="1"/>
    </row>
    <row r="355" spans="1:15" s="11" customFormat="1">
      <c r="A355" s="5" t="s">
        <v>10</v>
      </c>
      <c r="B355" s="6">
        <v>0</v>
      </c>
      <c r="C355" s="7">
        <v>4</v>
      </c>
      <c r="D355" s="7">
        <f t="shared" si="7"/>
        <v>4</v>
      </c>
      <c r="E355" s="1"/>
      <c r="F355" s="1">
        <v>432</v>
      </c>
      <c r="H355" s="1"/>
      <c r="I355" s="16"/>
      <c r="J355" s="25"/>
      <c r="M355" s="1"/>
      <c r="N355" s="1"/>
      <c r="O355" s="1"/>
    </row>
    <row r="356" spans="1:15" s="11" customFormat="1">
      <c r="A356" s="5" t="s">
        <v>3</v>
      </c>
      <c r="B356" s="6">
        <v>46</v>
      </c>
      <c r="C356" s="7">
        <v>2440</v>
      </c>
      <c r="D356" s="7">
        <f t="shared" si="7"/>
        <v>2486</v>
      </c>
      <c r="E356" s="1"/>
      <c r="F356" s="1">
        <v>433</v>
      </c>
      <c r="H356" s="1"/>
      <c r="I356" s="16"/>
      <c r="J356" s="25"/>
      <c r="M356" s="1"/>
      <c r="N356" s="1"/>
      <c r="O356" s="1"/>
    </row>
    <row r="357" spans="1:15" s="11" customFormat="1">
      <c r="A357" s="5" t="s">
        <v>10</v>
      </c>
      <c r="B357" s="6">
        <v>0</v>
      </c>
      <c r="C357" s="7">
        <v>1</v>
      </c>
      <c r="D357" s="7">
        <f t="shared" si="7"/>
        <v>1</v>
      </c>
      <c r="E357" s="1"/>
      <c r="F357" s="1">
        <v>434</v>
      </c>
      <c r="H357" s="1"/>
      <c r="I357" s="16"/>
      <c r="J357" s="25"/>
      <c r="M357" s="1"/>
      <c r="N357" s="1"/>
      <c r="O357" s="1"/>
    </row>
    <row r="358" spans="1:15" s="11" customFormat="1">
      <c r="A358" s="5" t="s">
        <v>49</v>
      </c>
      <c r="B358" s="6">
        <v>0</v>
      </c>
      <c r="C358" s="7">
        <v>337</v>
      </c>
      <c r="D358" s="7">
        <f t="shared" si="7"/>
        <v>337</v>
      </c>
      <c r="E358" s="1"/>
      <c r="F358" s="1">
        <v>435</v>
      </c>
      <c r="H358" s="1"/>
      <c r="I358" s="16"/>
      <c r="J358" s="25"/>
      <c r="M358" s="1"/>
      <c r="N358" s="1"/>
      <c r="O358" s="1"/>
    </row>
    <row r="359" spans="1:15" s="11" customFormat="1">
      <c r="A359" s="5" t="s">
        <v>19</v>
      </c>
      <c r="B359" s="6">
        <v>0</v>
      </c>
      <c r="C359" s="7">
        <v>2</v>
      </c>
      <c r="D359" s="7">
        <f t="shared" si="7"/>
        <v>2</v>
      </c>
      <c r="E359" s="1"/>
      <c r="F359" s="1">
        <v>436</v>
      </c>
      <c r="H359" s="1"/>
      <c r="I359" s="16"/>
      <c r="J359" s="25"/>
      <c r="M359" s="1"/>
      <c r="N359" s="1"/>
      <c r="O359" s="1"/>
    </row>
    <row r="360" spans="1:15" s="11" customFormat="1">
      <c r="A360" s="5" t="s">
        <v>3</v>
      </c>
      <c r="B360" s="6">
        <v>292</v>
      </c>
      <c r="C360" s="7">
        <v>5762</v>
      </c>
      <c r="D360" s="7">
        <f t="shared" si="7"/>
        <v>6054</v>
      </c>
      <c r="E360" s="1"/>
      <c r="F360" s="1">
        <v>437</v>
      </c>
      <c r="H360" s="1"/>
      <c r="I360" s="16"/>
      <c r="J360" s="25"/>
      <c r="M360" s="1"/>
      <c r="N360" s="1"/>
      <c r="O360" s="1"/>
    </row>
    <row r="361" spans="1:15" s="11" customFormat="1">
      <c r="A361" s="5" t="s">
        <v>36</v>
      </c>
      <c r="B361" s="6">
        <v>0</v>
      </c>
      <c r="C361" s="7">
        <v>72</v>
      </c>
      <c r="D361" s="7">
        <f t="shared" si="7"/>
        <v>72</v>
      </c>
      <c r="E361" s="1"/>
      <c r="F361" s="1">
        <v>438</v>
      </c>
      <c r="H361" s="1"/>
      <c r="I361" s="16"/>
      <c r="J361" s="25"/>
      <c r="M361" s="1"/>
      <c r="N361" s="1"/>
      <c r="O361" s="1"/>
    </row>
    <row r="362" spans="1:15" s="11" customFormat="1">
      <c r="A362" s="5" t="s">
        <v>3</v>
      </c>
      <c r="B362" s="6">
        <v>0</v>
      </c>
      <c r="C362" s="7">
        <v>1</v>
      </c>
      <c r="D362" s="7">
        <f t="shared" si="7"/>
        <v>1</v>
      </c>
      <c r="E362" s="1"/>
      <c r="F362" s="1">
        <v>439</v>
      </c>
      <c r="H362" s="1"/>
      <c r="I362" s="16"/>
      <c r="J362" s="25"/>
      <c r="M362" s="1"/>
      <c r="N362" s="1"/>
      <c r="O362" s="1"/>
    </row>
    <row r="363" spans="1:15" s="11" customFormat="1">
      <c r="A363" s="5" t="s">
        <v>5</v>
      </c>
      <c r="B363" s="6">
        <v>0</v>
      </c>
      <c r="C363" s="7">
        <v>6</v>
      </c>
      <c r="D363" s="7">
        <f t="shared" si="7"/>
        <v>6</v>
      </c>
      <c r="E363" s="1"/>
      <c r="F363" s="1">
        <v>440</v>
      </c>
      <c r="H363" s="1"/>
      <c r="I363" s="16"/>
      <c r="J363" s="25"/>
      <c r="M363" s="1"/>
      <c r="N363" s="1"/>
      <c r="O363" s="1"/>
    </row>
    <row r="364" spans="1:15" s="11" customFormat="1">
      <c r="A364" s="5" t="s">
        <v>3</v>
      </c>
      <c r="B364" s="6">
        <v>0</v>
      </c>
      <c r="C364" s="7">
        <v>2</v>
      </c>
      <c r="D364" s="7">
        <f t="shared" si="7"/>
        <v>2</v>
      </c>
      <c r="E364" s="1"/>
      <c r="F364" s="1">
        <v>441</v>
      </c>
      <c r="H364" s="1"/>
      <c r="I364" s="16"/>
      <c r="J364" s="25"/>
      <c r="M364" s="1"/>
      <c r="N364" s="1"/>
      <c r="O364" s="1"/>
    </row>
    <row r="365" spans="1:15" s="11" customFormat="1">
      <c r="A365" s="5" t="s">
        <v>3</v>
      </c>
      <c r="B365" s="6">
        <v>0</v>
      </c>
      <c r="C365" s="7">
        <v>3890</v>
      </c>
      <c r="D365" s="7">
        <f t="shared" si="7"/>
        <v>3890</v>
      </c>
      <c r="E365" s="1"/>
      <c r="F365" s="1">
        <v>442</v>
      </c>
      <c r="H365" s="1"/>
      <c r="I365" s="16"/>
      <c r="J365" s="25"/>
      <c r="M365" s="1"/>
      <c r="N365" s="1"/>
      <c r="O365" s="1"/>
    </row>
    <row r="366" spans="1:15" s="11" customFormat="1">
      <c r="A366" s="5" t="s">
        <v>10</v>
      </c>
      <c r="B366" s="6">
        <v>0</v>
      </c>
      <c r="C366" s="7">
        <v>34</v>
      </c>
      <c r="D366" s="7">
        <f t="shared" si="7"/>
        <v>34</v>
      </c>
      <c r="E366" s="1"/>
      <c r="F366" s="1">
        <v>443</v>
      </c>
      <c r="H366" s="1"/>
      <c r="I366" s="16"/>
      <c r="J366" s="25"/>
      <c r="M366" s="1"/>
      <c r="N366" s="1"/>
      <c r="O366" s="1"/>
    </row>
    <row r="367" spans="1:15" s="11" customFormat="1">
      <c r="A367" s="5" t="s">
        <v>49</v>
      </c>
      <c r="B367" s="6">
        <v>0</v>
      </c>
      <c r="C367" s="7">
        <v>4</v>
      </c>
      <c r="D367" s="7">
        <f t="shared" si="7"/>
        <v>4</v>
      </c>
      <c r="E367" s="1"/>
      <c r="F367" s="1">
        <v>444</v>
      </c>
      <c r="H367" s="1"/>
      <c r="I367" s="16"/>
      <c r="J367" s="25"/>
      <c r="M367" s="1"/>
      <c r="N367" s="1"/>
      <c r="O367" s="1"/>
    </row>
    <row r="368" spans="1:15" s="11" customFormat="1">
      <c r="A368" s="5" t="s">
        <v>3</v>
      </c>
      <c r="B368" s="6">
        <v>0</v>
      </c>
      <c r="C368" s="7">
        <v>3849</v>
      </c>
      <c r="D368" s="7">
        <f t="shared" si="7"/>
        <v>3849</v>
      </c>
      <c r="E368" s="1"/>
      <c r="F368" s="1">
        <v>445</v>
      </c>
      <c r="H368" s="1"/>
      <c r="I368" s="16"/>
      <c r="J368" s="25"/>
      <c r="M368" s="1"/>
      <c r="N368" s="1"/>
      <c r="O368" s="1"/>
    </row>
    <row r="369" spans="1:15" s="11" customFormat="1">
      <c r="A369" s="5" t="s">
        <v>10</v>
      </c>
      <c r="B369" s="6">
        <v>0</v>
      </c>
      <c r="C369" s="7">
        <v>13</v>
      </c>
      <c r="D369" s="7">
        <f t="shared" si="7"/>
        <v>13</v>
      </c>
      <c r="E369" s="1"/>
      <c r="F369" s="1">
        <v>446</v>
      </c>
      <c r="H369" s="1"/>
      <c r="I369" s="16"/>
      <c r="J369" s="25"/>
      <c r="M369" s="1"/>
      <c r="N369" s="1"/>
      <c r="O369" s="1"/>
    </row>
    <row r="370" spans="1:15" s="11" customFormat="1">
      <c r="A370" s="5" t="s">
        <v>3</v>
      </c>
      <c r="B370" s="6">
        <f>457+3</f>
        <v>460</v>
      </c>
      <c r="C370" s="7">
        <v>4529</v>
      </c>
      <c r="D370" s="7">
        <f t="shared" si="7"/>
        <v>4989</v>
      </c>
      <c r="E370" s="1"/>
      <c r="F370" s="1">
        <v>447</v>
      </c>
      <c r="H370" s="1"/>
      <c r="I370" s="16"/>
      <c r="J370" s="25"/>
      <c r="M370" s="1"/>
      <c r="N370" s="1"/>
      <c r="O370" s="1"/>
    </row>
    <row r="371" spans="1:15" s="11" customFormat="1">
      <c r="A371" s="5" t="s">
        <v>5</v>
      </c>
      <c r="B371" s="6">
        <v>0</v>
      </c>
      <c r="C371" s="7">
        <v>54</v>
      </c>
      <c r="D371" s="7">
        <f t="shared" si="7"/>
        <v>54</v>
      </c>
      <c r="E371" s="1"/>
      <c r="F371" s="1">
        <v>448</v>
      </c>
      <c r="H371" s="1"/>
      <c r="I371" s="16"/>
      <c r="J371" s="25"/>
      <c r="M371" s="1"/>
      <c r="N371" s="1"/>
      <c r="O371" s="1"/>
    </row>
    <row r="372" spans="1:15" s="11" customFormat="1">
      <c r="A372" s="5" t="s">
        <v>161</v>
      </c>
      <c r="B372" s="6">
        <v>0</v>
      </c>
      <c r="C372" s="7">
        <v>286</v>
      </c>
      <c r="D372" s="7">
        <f t="shared" si="7"/>
        <v>286</v>
      </c>
      <c r="E372" s="1"/>
      <c r="F372" s="1">
        <v>449</v>
      </c>
      <c r="H372" s="1"/>
      <c r="I372" s="16"/>
      <c r="J372" s="25"/>
      <c r="M372" s="1"/>
      <c r="N372" s="1"/>
      <c r="O372" s="1"/>
    </row>
    <row r="373" spans="1:15" s="11" customFormat="1">
      <c r="A373" s="5" t="s">
        <v>2</v>
      </c>
      <c r="B373" s="6">
        <v>141</v>
      </c>
      <c r="C373" s="7">
        <v>0</v>
      </c>
      <c r="D373" s="7">
        <f t="shared" si="7"/>
        <v>141</v>
      </c>
      <c r="E373" s="1"/>
      <c r="F373" s="1">
        <v>450</v>
      </c>
      <c r="H373" s="1"/>
      <c r="I373" s="16"/>
      <c r="J373" s="25"/>
      <c r="M373" s="1"/>
      <c r="N373" s="1"/>
      <c r="O373" s="1"/>
    </row>
    <row r="374" spans="1:15" s="11" customFormat="1">
      <c r="A374" s="5" t="s">
        <v>3</v>
      </c>
      <c r="B374" s="6">
        <v>0</v>
      </c>
      <c r="C374" s="7">
        <v>3915</v>
      </c>
      <c r="D374" s="7">
        <f t="shared" si="7"/>
        <v>3915</v>
      </c>
      <c r="E374" s="1"/>
      <c r="F374" s="1">
        <v>451</v>
      </c>
      <c r="H374" s="1"/>
      <c r="I374" s="16"/>
      <c r="J374" s="25"/>
      <c r="M374" s="1"/>
      <c r="N374" s="1"/>
      <c r="O374" s="1"/>
    </row>
    <row r="375" spans="1:15" s="11" customFormat="1">
      <c r="A375" s="5" t="s">
        <v>36</v>
      </c>
      <c r="B375" s="6">
        <v>0</v>
      </c>
      <c r="C375" s="7">
        <v>540</v>
      </c>
      <c r="D375" s="7">
        <f t="shared" si="7"/>
        <v>540</v>
      </c>
      <c r="E375" s="1"/>
      <c r="F375" s="1">
        <v>452</v>
      </c>
      <c r="H375" s="1"/>
      <c r="I375" s="16"/>
      <c r="J375" s="25"/>
      <c r="M375" s="1"/>
      <c r="N375" s="1"/>
      <c r="O375" s="1"/>
    </row>
    <row r="376" spans="1:15" s="11" customFormat="1">
      <c r="A376" s="5" t="s">
        <v>3</v>
      </c>
      <c r="B376" s="6">
        <f>362+2</f>
        <v>364</v>
      </c>
      <c r="C376" s="7">
        <v>1996</v>
      </c>
      <c r="D376" s="7">
        <f t="shared" si="7"/>
        <v>2360</v>
      </c>
      <c r="E376" s="1"/>
      <c r="F376" s="1">
        <v>453</v>
      </c>
      <c r="H376" s="1"/>
      <c r="I376" s="16"/>
      <c r="J376" s="25"/>
      <c r="M376" s="1"/>
      <c r="N376" s="1"/>
      <c r="O376" s="1"/>
    </row>
    <row r="377" spans="1:15" s="11" customFormat="1">
      <c r="A377" s="5" t="s">
        <v>3</v>
      </c>
      <c r="B377" s="6">
        <v>37</v>
      </c>
      <c r="C377" s="7">
        <v>1063</v>
      </c>
      <c r="D377" s="7">
        <f t="shared" si="7"/>
        <v>1100</v>
      </c>
      <c r="E377" s="1"/>
      <c r="F377" s="1">
        <v>454</v>
      </c>
      <c r="H377" s="1"/>
      <c r="I377" s="16"/>
      <c r="J377" s="25"/>
      <c r="M377" s="1"/>
      <c r="N377" s="1"/>
      <c r="O377" s="1"/>
    </row>
    <row r="378" spans="1:15" s="11" customFormat="1">
      <c r="A378" s="5" t="s">
        <v>3</v>
      </c>
      <c r="B378" s="6">
        <v>0</v>
      </c>
      <c r="C378" s="7">
        <v>3265</v>
      </c>
      <c r="D378" s="7">
        <f t="shared" si="7"/>
        <v>3265</v>
      </c>
      <c r="E378" s="1"/>
      <c r="F378" s="1">
        <v>455</v>
      </c>
      <c r="H378" s="1"/>
      <c r="I378" s="16"/>
      <c r="J378" s="25"/>
      <c r="M378" s="1"/>
      <c r="N378" s="1"/>
      <c r="O378" s="1"/>
    </row>
    <row r="379" spans="1:15" s="11" customFormat="1">
      <c r="A379" s="5" t="s">
        <v>10</v>
      </c>
      <c r="B379" s="6">
        <v>0</v>
      </c>
      <c r="C379" s="7">
        <v>112</v>
      </c>
      <c r="D379" s="7">
        <f t="shared" si="7"/>
        <v>112</v>
      </c>
      <c r="E379" s="1"/>
      <c r="F379" s="1">
        <v>456</v>
      </c>
      <c r="H379" s="1"/>
      <c r="I379" s="16"/>
      <c r="J379" s="25"/>
      <c r="M379" s="1"/>
      <c r="N379" s="1"/>
      <c r="O379" s="1"/>
    </row>
    <row r="380" spans="1:15" s="11" customFormat="1">
      <c r="A380" s="5" t="s">
        <v>3</v>
      </c>
      <c r="B380" s="6">
        <v>0</v>
      </c>
      <c r="C380" s="7">
        <v>2701</v>
      </c>
      <c r="D380" s="7">
        <f t="shared" si="7"/>
        <v>2701</v>
      </c>
      <c r="E380" s="1"/>
      <c r="F380" s="1">
        <v>457</v>
      </c>
      <c r="H380" s="1"/>
      <c r="I380" s="16"/>
      <c r="J380" s="25"/>
      <c r="M380" s="1"/>
      <c r="N380" s="1"/>
      <c r="O380" s="1"/>
    </row>
    <row r="381" spans="1:15" s="11" customFormat="1">
      <c r="A381" s="5" t="s">
        <v>19</v>
      </c>
      <c r="B381" s="6">
        <v>0</v>
      </c>
      <c r="C381" s="7">
        <v>8</v>
      </c>
      <c r="D381" s="7">
        <f t="shared" si="7"/>
        <v>8</v>
      </c>
      <c r="E381" s="1"/>
      <c r="F381" s="1">
        <v>458</v>
      </c>
      <c r="H381" s="1"/>
      <c r="I381" s="16"/>
      <c r="J381" s="25"/>
      <c r="M381" s="1"/>
      <c r="N381" s="1"/>
      <c r="O381" s="1"/>
    </row>
    <row r="382" spans="1:15" s="11" customFormat="1">
      <c r="A382" s="5" t="s">
        <v>3</v>
      </c>
      <c r="B382" s="6">
        <v>0</v>
      </c>
      <c r="C382" s="7">
        <v>2488</v>
      </c>
      <c r="D382" s="7">
        <f t="shared" si="7"/>
        <v>2488</v>
      </c>
      <c r="E382" s="1"/>
      <c r="F382" s="1">
        <v>459</v>
      </c>
      <c r="H382" s="1"/>
      <c r="I382" s="16"/>
      <c r="J382" s="25"/>
      <c r="M382" s="1"/>
      <c r="N382" s="1"/>
      <c r="O382" s="1"/>
    </row>
    <row r="383" spans="1:15" s="11" customFormat="1">
      <c r="A383" s="5" t="s">
        <v>36</v>
      </c>
      <c r="B383" s="6">
        <v>0</v>
      </c>
      <c r="C383" s="7">
        <v>5</v>
      </c>
      <c r="D383" s="7">
        <f t="shared" si="7"/>
        <v>5</v>
      </c>
      <c r="E383" s="1"/>
      <c r="F383" s="1">
        <v>460</v>
      </c>
      <c r="H383" s="1"/>
      <c r="I383" s="16"/>
      <c r="J383" s="25"/>
      <c r="M383" s="1"/>
      <c r="N383" s="1"/>
      <c r="O383" s="1"/>
    </row>
    <row r="384" spans="1:15" s="11" customFormat="1">
      <c r="A384" s="5" t="s">
        <v>3</v>
      </c>
      <c r="B384" s="6">
        <v>0</v>
      </c>
      <c r="C384" s="7">
        <v>1296</v>
      </c>
      <c r="D384" s="7">
        <f t="shared" si="7"/>
        <v>1296</v>
      </c>
      <c r="E384" s="1"/>
      <c r="F384" s="1">
        <v>461</v>
      </c>
      <c r="H384" s="1"/>
      <c r="I384" s="16"/>
      <c r="J384" s="25"/>
      <c r="M384" s="1"/>
      <c r="N384" s="1"/>
      <c r="O384" s="1"/>
    </row>
    <row r="385" spans="1:15" s="11" customFormat="1">
      <c r="A385" s="5" t="s">
        <v>5</v>
      </c>
      <c r="B385" s="6">
        <v>0</v>
      </c>
      <c r="C385" s="7">
        <v>2</v>
      </c>
      <c r="D385" s="7">
        <f t="shared" si="7"/>
        <v>2</v>
      </c>
      <c r="E385" s="1"/>
      <c r="F385" s="1">
        <v>462</v>
      </c>
      <c r="H385" s="1"/>
      <c r="I385" s="16"/>
      <c r="J385" s="25"/>
      <c r="M385" s="1"/>
      <c r="N385" s="1"/>
      <c r="O385" s="1"/>
    </row>
    <row r="386" spans="1:15" s="11" customFormat="1">
      <c r="A386" s="5" t="s">
        <v>2</v>
      </c>
      <c r="B386" s="6">
        <v>0</v>
      </c>
      <c r="C386" s="7">
        <v>3</v>
      </c>
      <c r="D386" s="7">
        <f t="shared" si="7"/>
        <v>3</v>
      </c>
      <c r="E386" s="1"/>
      <c r="F386" s="1">
        <v>463</v>
      </c>
      <c r="H386" s="1"/>
      <c r="I386" s="16"/>
      <c r="J386" s="25"/>
      <c r="M386" s="1"/>
      <c r="N386" s="1"/>
      <c r="O386" s="1"/>
    </row>
    <row r="387" spans="1:15" s="11" customFormat="1">
      <c r="A387" s="5" t="s">
        <v>161</v>
      </c>
      <c r="B387" s="6">
        <v>178</v>
      </c>
      <c r="C387" s="7">
        <v>0</v>
      </c>
      <c r="D387" s="7">
        <f t="shared" si="7"/>
        <v>178</v>
      </c>
      <c r="E387" s="1"/>
      <c r="F387" s="1">
        <v>464</v>
      </c>
      <c r="H387" s="1"/>
      <c r="I387" s="16"/>
      <c r="J387" s="25"/>
      <c r="M387" s="1"/>
      <c r="N387" s="1"/>
      <c r="O387" s="1"/>
    </row>
    <row r="388" spans="1:15" s="11" customFormat="1">
      <c r="A388" s="5" t="s">
        <v>3</v>
      </c>
      <c r="B388" s="6">
        <f>337+4</f>
        <v>341</v>
      </c>
      <c r="C388" s="7">
        <v>2072</v>
      </c>
      <c r="D388" s="7">
        <f t="shared" si="7"/>
        <v>2413</v>
      </c>
      <c r="E388" s="1"/>
      <c r="F388" s="1">
        <v>465</v>
      </c>
      <c r="H388" s="1"/>
      <c r="I388" s="16"/>
      <c r="J388" s="25"/>
      <c r="M388" s="1"/>
      <c r="N388" s="1"/>
      <c r="O388" s="1"/>
    </row>
    <row r="389" spans="1:15" s="11" customFormat="1">
      <c r="A389" s="5" t="s">
        <v>36</v>
      </c>
      <c r="B389" s="6">
        <v>0</v>
      </c>
      <c r="C389" s="7">
        <v>82</v>
      </c>
      <c r="D389" s="7">
        <f t="shared" si="7"/>
        <v>82</v>
      </c>
      <c r="E389" s="1"/>
      <c r="F389" s="1">
        <v>466</v>
      </c>
      <c r="H389" s="1"/>
      <c r="I389" s="16"/>
      <c r="J389" s="25"/>
      <c r="M389" s="1"/>
      <c r="N389" s="1"/>
      <c r="O389" s="1"/>
    </row>
    <row r="390" spans="1:15" s="11" customFormat="1">
      <c r="A390" s="5" t="s">
        <v>3</v>
      </c>
      <c r="B390" s="6">
        <v>0</v>
      </c>
      <c r="C390" s="7">
        <v>2952</v>
      </c>
      <c r="D390" s="7">
        <f t="shared" si="7"/>
        <v>2952</v>
      </c>
      <c r="E390" s="1"/>
      <c r="F390" s="1">
        <v>467</v>
      </c>
      <c r="H390" s="1"/>
      <c r="I390" s="16"/>
      <c r="J390" s="25"/>
      <c r="M390" s="1"/>
      <c r="N390" s="1"/>
      <c r="O390" s="1"/>
    </row>
    <row r="391" spans="1:15" s="11" customFormat="1">
      <c r="A391" s="5" t="s">
        <v>10</v>
      </c>
      <c r="B391" s="6">
        <v>574</v>
      </c>
      <c r="C391" s="7">
        <v>19</v>
      </c>
      <c r="D391" s="7">
        <f t="shared" si="7"/>
        <v>593</v>
      </c>
      <c r="E391" s="1"/>
      <c r="F391" s="1">
        <v>468</v>
      </c>
      <c r="H391" s="1"/>
      <c r="I391" s="16"/>
      <c r="J391" s="25"/>
      <c r="M391" s="1"/>
      <c r="N391" s="1"/>
      <c r="O391" s="1"/>
    </row>
    <row r="392" spans="1:15" s="11" customFormat="1">
      <c r="A392" s="5" t="s">
        <v>3</v>
      </c>
      <c r="B392" s="6">
        <v>0</v>
      </c>
      <c r="C392" s="7">
        <v>5381</v>
      </c>
      <c r="D392" s="7">
        <f t="shared" si="7"/>
        <v>5381</v>
      </c>
      <c r="E392" s="1"/>
      <c r="F392" s="1">
        <v>469</v>
      </c>
      <c r="H392" s="1"/>
      <c r="I392" s="16"/>
      <c r="J392" s="25"/>
      <c r="M392" s="1"/>
      <c r="N392" s="1"/>
      <c r="O392" s="1"/>
    </row>
    <row r="393" spans="1:15" s="11" customFormat="1">
      <c r="A393" s="5" t="s">
        <v>3</v>
      </c>
      <c r="B393" s="6">
        <v>0</v>
      </c>
      <c r="C393" s="7">
        <v>3071</v>
      </c>
      <c r="D393" s="7">
        <f t="shared" si="7"/>
        <v>3071</v>
      </c>
      <c r="E393" s="1"/>
      <c r="F393" s="1">
        <v>470</v>
      </c>
      <c r="H393" s="1"/>
      <c r="I393" s="16"/>
      <c r="J393" s="25"/>
      <c r="M393" s="1"/>
      <c r="N393" s="1"/>
      <c r="O393" s="1"/>
    </row>
    <row r="394" spans="1:15" s="11" customFormat="1">
      <c r="A394" s="5" t="s">
        <v>5</v>
      </c>
      <c r="B394" s="6">
        <v>0</v>
      </c>
      <c r="C394" s="7">
        <v>2</v>
      </c>
      <c r="D394" s="7">
        <f t="shared" si="7"/>
        <v>2</v>
      </c>
      <c r="E394" s="1"/>
      <c r="F394" s="1">
        <v>471</v>
      </c>
      <c r="H394" s="1"/>
      <c r="I394" s="16"/>
      <c r="J394" s="25"/>
      <c r="M394" s="1"/>
      <c r="N394" s="1"/>
      <c r="O394" s="1"/>
    </row>
    <row r="395" spans="1:15" s="11" customFormat="1">
      <c r="A395" s="5" t="s">
        <v>10</v>
      </c>
      <c r="B395" s="6">
        <v>0</v>
      </c>
      <c r="C395" s="7">
        <v>6</v>
      </c>
      <c r="D395" s="7">
        <f t="shared" si="7"/>
        <v>6</v>
      </c>
      <c r="E395" s="1"/>
      <c r="F395" s="1">
        <v>472</v>
      </c>
      <c r="H395" s="1"/>
      <c r="I395" s="16"/>
      <c r="J395" s="25"/>
      <c r="M395" s="1"/>
      <c r="N395" s="1"/>
      <c r="O395" s="1"/>
    </row>
    <row r="396" spans="1:15" s="11" customFormat="1">
      <c r="A396" s="5" t="s">
        <v>3</v>
      </c>
      <c r="B396" s="6">
        <v>345</v>
      </c>
      <c r="C396" s="7">
        <v>2647</v>
      </c>
      <c r="D396" s="7">
        <f t="shared" si="7"/>
        <v>2992</v>
      </c>
      <c r="E396" s="1"/>
      <c r="F396" s="1">
        <v>473</v>
      </c>
      <c r="H396" s="1"/>
      <c r="I396" s="16"/>
      <c r="J396" s="25"/>
      <c r="M396" s="1"/>
      <c r="N396" s="1"/>
      <c r="O396" s="1"/>
    </row>
    <row r="397" spans="1:15" s="11" customFormat="1">
      <c r="A397" s="5"/>
      <c r="B397" s="6"/>
      <c r="C397" s="7"/>
      <c r="D397" s="7"/>
      <c r="E397" s="1"/>
      <c r="F397" s="1"/>
      <c r="H397" s="1"/>
      <c r="I397" s="16"/>
      <c r="J397" s="25"/>
      <c r="M397" s="1"/>
      <c r="N397" s="1"/>
      <c r="O397" s="1"/>
    </row>
    <row r="398" spans="1:15" s="11" customFormat="1">
      <c r="A398" s="5" t="s">
        <v>2</v>
      </c>
      <c r="B398" s="6">
        <v>0</v>
      </c>
      <c r="C398" s="7">
        <v>30</v>
      </c>
      <c r="D398" s="7">
        <f t="shared" si="7"/>
        <v>30</v>
      </c>
      <c r="E398" s="1"/>
      <c r="F398" s="1">
        <v>474</v>
      </c>
      <c r="H398" s="1"/>
      <c r="I398" s="16"/>
      <c r="J398" s="25"/>
      <c r="M398" s="1"/>
      <c r="N398" s="1"/>
      <c r="O398" s="1"/>
    </row>
    <row r="399" spans="1:15" s="11" customFormat="1">
      <c r="A399" s="5" t="s">
        <v>10</v>
      </c>
      <c r="B399" s="6">
        <v>407</v>
      </c>
      <c r="C399" s="7">
        <v>362</v>
      </c>
      <c r="D399" s="7">
        <f t="shared" ref="D399:D464" si="8">B399+C399</f>
        <v>769</v>
      </c>
      <c r="E399" s="1"/>
      <c r="F399" s="1">
        <v>475</v>
      </c>
      <c r="H399" s="1"/>
      <c r="I399" s="16"/>
      <c r="J399" s="25"/>
      <c r="M399" s="1"/>
      <c r="N399" s="1"/>
      <c r="O399" s="1"/>
    </row>
    <row r="400" spans="1:15" s="11" customFormat="1">
      <c r="A400" s="5" t="s">
        <v>233</v>
      </c>
      <c r="B400" s="6">
        <v>0</v>
      </c>
      <c r="C400" s="7">
        <v>10</v>
      </c>
      <c r="D400" s="7">
        <f t="shared" si="8"/>
        <v>10</v>
      </c>
      <c r="E400" s="1"/>
      <c r="F400" s="1">
        <v>476</v>
      </c>
      <c r="H400" s="1"/>
      <c r="I400" s="16"/>
      <c r="J400" s="25"/>
      <c r="M400" s="1"/>
      <c r="N400" s="1"/>
      <c r="O400" s="1"/>
    </row>
    <row r="401" spans="1:15" s="11" customFormat="1">
      <c r="A401" s="5" t="s">
        <v>3</v>
      </c>
      <c r="B401" s="6">
        <v>68</v>
      </c>
      <c r="C401" s="7">
        <v>3210</v>
      </c>
      <c r="D401" s="7">
        <f t="shared" si="8"/>
        <v>3278</v>
      </c>
      <c r="E401" s="1"/>
      <c r="F401" s="1">
        <v>477</v>
      </c>
      <c r="H401" s="1"/>
      <c r="I401" s="16"/>
      <c r="J401" s="25"/>
      <c r="M401" s="1"/>
      <c r="N401" s="1"/>
      <c r="O401" s="1"/>
    </row>
    <row r="402" spans="1:15" s="11" customFormat="1">
      <c r="A402" s="5" t="s">
        <v>3</v>
      </c>
      <c r="B402" s="6">
        <v>223</v>
      </c>
      <c r="C402" s="7">
        <v>3603</v>
      </c>
      <c r="D402" s="7">
        <f t="shared" si="8"/>
        <v>3826</v>
      </c>
      <c r="E402" s="1"/>
      <c r="F402" s="1">
        <v>478</v>
      </c>
      <c r="H402" s="1"/>
      <c r="I402" s="16"/>
      <c r="J402" s="25"/>
      <c r="M402" s="1"/>
      <c r="N402" s="1"/>
      <c r="O402" s="1"/>
    </row>
    <row r="403" spans="1:15" s="11" customFormat="1">
      <c r="A403" s="5" t="s">
        <v>2</v>
      </c>
      <c r="B403" s="6">
        <v>88</v>
      </c>
      <c r="C403" s="7">
        <v>23</v>
      </c>
      <c r="D403" s="7">
        <f t="shared" si="8"/>
        <v>111</v>
      </c>
      <c r="E403" s="1"/>
      <c r="F403" s="1">
        <v>479</v>
      </c>
      <c r="H403" s="1"/>
      <c r="I403" s="16"/>
      <c r="J403" s="25"/>
      <c r="M403" s="1"/>
      <c r="N403" s="1"/>
      <c r="O403" s="1"/>
    </row>
    <row r="404" spans="1:15" s="11" customFormat="1">
      <c r="A404" s="5" t="s">
        <v>3</v>
      </c>
      <c r="B404" s="6">
        <v>8</v>
      </c>
      <c r="C404" s="7">
        <v>2469</v>
      </c>
      <c r="D404" s="7">
        <f t="shared" si="8"/>
        <v>2477</v>
      </c>
      <c r="E404" s="1"/>
      <c r="F404" s="1">
        <v>480</v>
      </c>
      <c r="H404" s="1"/>
      <c r="I404" s="16"/>
      <c r="J404" s="25"/>
      <c r="M404" s="1"/>
      <c r="N404" s="1"/>
      <c r="O404" s="1"/>
    </row>
    <row r="405" spans="1:15" s="11" customFormat="1">
      <c r="A405" s="5" t="s">
        <v>2</v>
      </c>
      <c r="B405" s="6">
        <v>0</v>
      </c>
      <c r="C405" s="7">
        <v>7</v>
      </c>
      <c r="D405" s="7">
        <f t="shared" si="8"/>
        <v>7</v>
      </c>
      <c r="E405" s="1"/>
      <c r="F405" s="1">
        <v>481</v>
      </c>
      <c r="H405" s="1"/>
      <c r="I405" s="16"/>
      <c r="J405" s="25"/>
      <c r="M405" s="1"/>
      <c r="N405" s="1"/>
      <c r="O405" s="1"/>
    </row>
    <row r="406" spans="1:15" s="11" customFormat="1">
      <c r="A406" s="5" t="s">
        <v>10</v>
      </c>
      <c r="B406" s="6">
        <v>0</v>
      </c>
      <c r="C406" s="7">
        <v>52</v>
      </c>
      <c r="D406" s="7">
        <f t="shared" si="8"/>
        <v>52</v>
      </c>
      <c r="E406" s="1"/>
      <c r="F406" s="1">
        <v>482</v>
      </c>
      <c r="H406" s="1"/>
      <c r="I406" s="16"/>
      <c r="J406" s="25"/>
      <c r="M406" s="1"/>
      <c r="N406" s="1"/>
      <c r="O406" s="1"/>
    </row>
    <row r="407" spans="1:15" s="11" customFormat="1">
      <c r="A407" s="5" t="s">
        <v>161</v>
      </c>
      <c r="B407" s="6">
        <v>0</v>
      </c>
      <c r="C407" s="7">
        <v>28</v>
      </c>
      <c r="D407" s="7">
        <f t="shared" si="8"/>
        <v>28</v>
      </c>
      <c r="E407" s="1"/>
      <c r="F407" s="1">
        <v>483</v>
      </c>
      <c r="H407" s="1"/>
      <c r="I407" s="16"/>
      <c r="J407" s="25"/>
      <c r="M407" s="1"/>
      <c r="N407" s="1"/>
      <c r="O407" s="1"/>
    </row>
    <row r="408" spans="1:15" s="11" customFormat="1">
      <c r="A408" s="5" t="s">
        <v>3</v>
      </c>
      <c r="B408" s="6">
        <v>0</v>
      </c>
      <c r="C408" s="7">
        <v>1</v>
      </c>
      <c r="D408" s="7">
        <f t="shared" si="8"/>
        <v>1</v>
      </c>
      <c r="E408" s="1"/>
      <c r="F408" s="1">
        <v>484</v>
      </c>
      <c r="H408" s="1"/>
      <c r="I408" s="16"/>
      <c r="J408" s="25"/>
      <c r="M408" s="1"/>
      <c r="N408" s="1"/>
      <c r="O408" s="1"/>
    </row>
    <row r="409" spans="1:15" s="11" customFormat="1">
      <c r="A409" s="5" t="s">
        <v>3</v>
      </c>
      <c r="B409" s="6">
        <v>0</v>
      </c>
      <c r="C409" s="7">
        <v>3534</v>
      </c>
      <c r="D409" s="7">
        <f t="shared" si="8"/>
        <v>3534</v>
      </c>
      <c r="E409" s="1"/>
      <c r="F409" s="1">
        <v>485</v>
      </c>
      <c r="H409" s="1"/>
      <c r="I409" s="16"/>
      <c r="J409" s="25"/>
      <c r="M409" s="1"/>
      <c r="N409" s="1"/>
      <c r="O409" s="1"/>
    </row>
    <row r="410" spans="1:15" s="11" customFormat="1">
      <c r="A410" s="5" t="s">
        <v>36</v>
      </c>
      <c r="B410" s="6">
        <v>0</v>
      </c>
      <c r="C410" s="7">
        <v>3</v>
      </c>
      <c r="D410" s="7">
        <f t="shared" si="8"/>
        <v>3</v>
      </c>
      <c r="E410" s="1"/>
      <c r="F410" s="1">
        <v>486</v>
      </c>
      <c r="H410" s="1"/>
      <c r="I410" s="16"/>
      <c r="J410" s="25"/>
      <c r="M410" s="1"/>
      <c r="N410" s="1"/>
      <c r="O410" s="1"/>
    </row>
    <row r="411" spans="1:15" s="11" customFormat="1">
      <c r="A411" s="5" t="s">
        <v>2</v>
      </c>
      <c r="B411" s="6">
        <v>0</v>
      </c>
      <c r="C411" s="7">
        <v>30</v>
      </c>
      <c r="D411" s="7">
        <f t="shared" si="8"/>
        <v>30</v>
      </c>
      <c r="E411" s="1"/>
      <c r="F411" s="1">
        <v>487</v>
      </c>
      <c r="H411" s="1"/>
      <c r="I411" s="16"/>
      <c r="J411" s="25"/>
      <c r="M411" s="1"/>
      <c r="N411" s="1"/>
      <c r="O411" s="1"/>
    </row>
    <row r="412" spans="1:15" s="11" customFormat="1">
      <c r="A412" s="5" t="s">
        <v>29</v>
      </c>
      <c r="B412" s="6">
        <v>0</v>
      </c>
      <c r="C412" s="7">
        <v>73</v>
      </c>
      <c r="D412" s="7">
        <f t="shared" si="8"/>
        <v>73</v>
      </c>
      <c r="E412" s="1"/>
      <c r="F412" s="1">
        <v>488</v>
      </c>
      <c r="H412" s="1"/>
      <c r="I412" s="16"/>
      <c r="J412" s="25"/>
      <c r="M412" s="1"/>
      <c r="N412" s="1"/>
      <c r="O412" s="1"/>
    </row>
    <row r="413" spans="1:15" s="11" customFormat="1">
      <c r="A413" s="5" t="s">
        <v>5</v>
      </c>
      <c r="B413" s="6">
        <v>0</v>
      </c>
      <c r="C413" s="7">
        <v>4</v>
      </c>
      <c r="D413" s="7">
        <f t="shared" si="8"/>
        <v>4</v>
      </c>
      <c r="E413" s="1"/>
      <c r="F413" s="1">
        <v>489</v>
      </c>
      <c r="H413" s="1"/>
      <c r="I413" s="16"/>
      <c r="J413" s="25"/>
      <c r="M413" s="1"/>
      <c r="N413" s="1"/>
      <c r="O413" s="1"/>
    </row>
    <row r="414" spans="1:15" s="11" customFormat="1">
      <c r="A414" s="5" t="s">
        <v>2</v>
      </c>
      <c r="B414" s="6">
        <v>0</v>
      </c>
      <c r="C414" s="7">
        <v>13</v>
      </c>
      <c r="D414" s="7">
        <f t="shared" si="8"/>
        <v>13</v>
      </c>
      <c r="E414" s="1"/>
      <c r="F414" s="1">
        <v>490</v>
      </c>
      <c r="H414" s="1"/>
      <c r="I414" s="16"/>
      <c r="J414" s="25"/>
      <c r="M414" s="1"/>
      <c r="N414" s="1"/>
      <c r="O414" s="1"/>
    </row>
    <row r="415" spans="1:15" s="11" customFormat="1">
      <c r="A415" s="5" t="s">
        <v>233</v>
      </c>
      <c r="B415" s="6">
        <v>0</v>
      </c>
      <c r="C415" s="7">
        <v>51</v>
      </c>
      <c r="D415" s="7">
        <f t="shared" si="8"/>
        <v>51</v>
      </c>
      <c r="E415" s="1"/>
      <c r="F415" s="1">
        <v>491</v>
      </c>
      <c r="H415" s="1"/>
      <c r="I415" s="16"/>
      <c r="J415" s="25"/>
      <c r="M415" s="1"/>
      <c r="N415" s="1"/>
      <c r="O415" s="1"/>
    </row>
    <row r="416" spans="1:15" s="11" customFormat="1">
      <c r="A416" s="5" t="s">
        <v>3</v>
      </c>
      <c r="B416" s="6">
        <v>0</v>
      </c>
      <c r="C416" s="7">
        <v>2294</v>
      </c>
      <c r="D416" s="7">
        <f t="shared" si="8"/>
        <v>2294</v>
      </c>
      <c r="E416" s="1"/>
      <c r="F416" s="1">
        <v>492</v>
      </c>
      <c r="H416" s="1"/>
      <c r="I416" s="16"/>
      <c r="J416" s="25"/>
      <c r="M416" s="1"/>
      <c r="N416" s="1"/>
      <c r="O416" s="1"/>
    </row>
    <row r="417" spans="1:15" s="11" customFormat="1">
      <c r="A417" s="5" t="s">
        <v>36</v>
      </c>
      <c r="B417" s="6">
        <v>0</v>
      </c>
      <c r="C417" s="7">
        <v>65</v>
      </c>
      <c r="D417" s="7">
        <f t="shared" si="8"/>
        <v>65</v>
      </c>
      <c r="E417" s="1"/>
      <c r="F417" s="1">
        <v>493</v>
      </c>
      <c r="H417" s="1"/>
      <c r="I417" s="16"/>
      <c r="J417" s="25"/>
      <c r="M417" s="1"/>
      <c r="N417" s="1"/>
      <c r="O417" s="1"/>
    </row>
    <row r="418" spans="1:15" s="11" customFormat="1">
      <c r="A418" s="5" t="s">
        <v>2</v>
      </c>
      <c r="B418" s="6">
        <v>0</v>
      </c>
      <c r="C418" s="7">
        <v>91</v>
      </c>
      <c r="D418" s="7">
        <f t="shared" si="8"/>
        <v>91</v>
      </c>
      <c r="E418" s="1"/>
      <c r="F418" s="1">
        <v>494</v>
      </c>
      <c r="H418" s="1"/>
      <c r="I418" s="16"/>
      <c r="J418" s="25"/>
      <c r="M418" s="1"/>
      <c r="N418" s="1"/>
      <c r="O418" s="1"/>
    </row>
    <row r="419" spans="1:15" s="11" customFormat="1">
      <c r="A419" s="5" t="s">
        <v>3</v>
      </c>
      <c r="B419" s="6">
        <v>8</v>
      </c>
      <c r="C419" s="7">
        <v>2001</v>
      </c>
      <c r="D419" s="7">
        <f t="shared" si="8"/>
        <v>2009</v>
      </c>
      <c r="E419" s="1"/>
      <c r="F419" s="1">
        <v>495</v>
      </c>
      <c r="H419" s="1"/>
      <c r="I419" s="16"/>
      <c r="J419" s="25"/>
      <c r="M419" s="1"/>
      <c r="N419" s="1"/>
      <c r="O419" s="1"/>
    </row>
    <row r="420" spans="1:15" s="11" customFormat="1">
      <c r="A420" s="5" t="s">
        <v>3</v>
      </c>
      <c r="B420" s="6">
        <v>226</v>
      </c>
      <c r="C420" s="7">
        <v>1069</v>
      </c>
      <c r="D420" s="7">
        <f t="shared" si="8"/>
        <v>1295</v>
      </c>
      <c r="E420" s="1"/>
      <c r="F420" s="1">
        <v>496</v>
      </c>
      <c r="H420" s="1"/>
      <c r="I420" s="16"/>
      <c r="J420" s="25"/>
      <c r="M420" s="1"/>
      <c r="N420" s="1"/>
      <c r="O420" s="1"/>
    </row>
    <row r="421" spans="1:15" s="11" customFormat="1">
      <c r="A421" s="5" t="s">
        <v>233</v>
      </c>
      <c r="B421" s="6">
        <v>0</v>
      </c>
      <c r="C421" s="7">
        <v>95</v>
      </c>
      <c r="D421" s="7">
        <f t="shared" si="8"/>
        <v>95</v>
      </c>
      <c r="E421" s="1"/>
      <c r="F421" s="1">
        <v>497</v>
      </c>
      <c r="H421" s="1"/>
      <c r="I421" s="16"/>
      <c r="J421" s="25"/>
      <c r="M421" s="1"/>
      <c r="N421" s="1"/>
      <c r="O421" s="1"/>
    </row>
    <row r="422" spans="1:15" s="11" customFormat="1">
      <c r="A422" s="5" t="s">
        <v>3</v>
      </c>
      <c r="B422" s="6">
        <v>38</v>
      </c>
      <c r="C422" s="7">
        <v>1758</v>
      </c>
      <c r="D422" s="7">
        <f t="shared" si="8"/>
        <v>1796</v>
      </c>
      <c r="E422" s="1"/>
      <c r="F422" s="1">
        <v>498</v>
      </c>
      <c r="H422" s="1"/>
      <c r="I422" s="16"/>
      <c r="J422" s="25"/>
      <c r="M422" s="1"/>
      <c r="N422" s="1"/>
      <c r="O422" s="1"/>
    </row>
    <row r="423" spans="1:15" s="11" customFormat="1">
      <c r="A423" s="5" t="s">
        <v>233</v>
      </c>
      <c r="B423" s="6">
        <v>0</v>
      </c>
      <c r="C423" s="7">
        <v>7</v>
      </c>
      <c r="D423" s="7">
        <f t="shared" si="8"/>
        <v>7</v>
      </c>
      <c r="E423" s="1"/>
      <c r="F423" s="1">
        <v>499</v>
      </c>
      <c r="H423" s="1"/>
      <c r="I423" s="16"/>
      <c r="J423" s="25"/>
      <c r="M423" s="1"/>
      <c r="N423" s="1"/>
      <c r="O423" s="1"/>
    </row>
    <row r="424" spans="1:15" s="11" customFormat="1">
      <c r="A424" s="5" t="s">
        <v>2</v>
      </c>
      <c r="B424" s="6">
        <v>29</v>
      </c>
      <c r="C424" s="7">
        <v>0</v>
      </c>
      <c r="D424" s="7">
        <f t="shared" si="8"/>
        <v>29</v>
      </c>
      <c r="E424" s="1"/>
      <c r="F424" s="1">
        <v>500</v>
      </c>
      <c r="H424" s="1"/>
      <c r="I424" s="16"/>
      <c r="J424" s="25"/>
      <c r="M424" s="1"/>
      <c r="N424" s="1"/>
      <c r="O424" s="1"/>
    </row>
    <row r="425" spans="1:15" s="11" customFormat="1">
      <c r="A425" s="5" t="s">
        <v>3</v>
      </c>
      <c r="B425" s="6">
        <v>311</v>
      </c>
      <c r="C425" s="7">
        <v>973</v>
      </c>
      <c r="D425" s="7">
        <f t="shared" si="8"/>
        <v>1284</v>
      </c>
      <c r="E425" s="1"/>
      <c r="F425" s="1">
        <v>501</v>
      </c>
      <c r="H425" s="1"/>
      <c r="I425" s="16"/>
      <c r="J425" s="25"/>
      <c r="M425" s="1"/>
      <c r="N425" s="1"/>
      <c r="O425" s="1"/>
    </row>
    <row r="426" spans="1:15" s="11" customFormat="1">
      <c r="A426" s="5"/>
      <c r="B426" s="6"/>
      <c r="C426" s="7"/>
      <c r="D426" s="7"/>
      <c r="E426" s="1"/>
      <c r="F426" s="1"/>
      <c r="H426" s="1"/>
      <c r="I426" s="16"/>
      <c r="J426" s="25"/>
      <c r="M426" s="1"/>
      <c r="N426" s="1"/>
      <c r="O426" s="1"/>
    </row>
    <row r="427" spans="1:15" s="11" customFormat="1">
      <c r="A427" s="5" t="s">
        <v>5</v>
      </c>
      <c r="B427" s="6">
        <v>0</v>
      </c>
      <c r="C427" s="7">
        <v>214</v>
      </c>
      <c r="D427" s="7">
        <f t="shared" si="8"/>
        <v>214</v>
      </c>
      <c r="E427" s="1"/>
      <c r="F427" s="1">
        <v>502</v>
      </c>
      <c r="H427" s="1"/>
      <c r="I427" s="16"/>
      <c r="J427" s="25"/>
      <c r="M427" s="1"/>
      <c r="N427" s="1"/>
      <c r="O427" s="1"/>
    </row>
    <row r="428" spans="1:15" s="11" customFormat="1">
      <c r="A428" s="5" t="s">
        <v>3</v>
      </c>
      <c r="B428" s="6">
        <v>104</v>
      </c>
      <c r="C428" s="7">
        <v>2682</v>
      </c>
      <c r="D428" s="7">
        <f t="shared" si="8"/>
        <v>2786</v>
      </c>
      <c r="E428" s="1"/>
      <c r="F428" s="1">
        <v>503</v>
      </c>
      <c r="H428" s="1"/>
      <c r="I428" s="16"/>
      <c r="J428" s="25"/>
      <c r="M428" s="1"/>
      <c r="N428" s="1"/>
      <c r="O428" s="1"/>
    </row>
    <row r="429" spans="1:15" s="11" customFormat="1">
      <c r="A429" s="5" t="s">
        <v>3</v>
      </c>
      <c r="B429" s="6">
        <v>15</v>
      </c>
      <c r="C429" s="7">
        <v>1034</v>
      </c>
      <c r="D429" s="7">
        <f t="shared" si="8"/>
        <v>1049</v>
      </c>
      <c r="E429" s="1"/>
      <c r="F429" s="1">
        <v>504</v>
      </c>
      <c r="H429" s="1"/>
      <c r="I429" s="16"/>
      <c r="J429" s="25"/>
      <c r="M429" s="1"/>
      <c r="N429" s="1"/>
      <c r="O429" s="1"/>
    </row>
    <row r="430" spans="1:15" s="11" customFormat="1">
      <c r="A430" s="5" t="s">
        <v>5</v>
      </c>
      <c r="B430" s="6">
        <v>0</v>
      </c>
      <c r="C430" s="7">
        <v>117</v>
      </c>
      <c r="D430" s="7">
        <f t="shared" si="8"/>
        <v>117</v>
      </c>
      <c r="E430" s="1"/>
      <c r="F430" s="1">
        <v>505</v>
      </c>
      <c r="H430" s="1"/>
      <c r="I430" s="16"/>
      <c r="J430" s="25"/>
      <c r="M430" s="1"/>
      <c r="N430" s="1"/>
      <c r="O430" s="1"/>
    </row>
    <row r="431" spans="1:15" s="11" customFormat="1">
      <c r="A431" s="5" t="s">
        <v>3</v>
      </c>
      <c r="B431" s="6">
        <f>339+2</f>
        <v>341</v>
      </c>
      <c r="C431" s="7">
        <v>2265</v>
      </c>
      <c r="D431" s="7">
        <f t="shared" si="8"/>
        <v>2606</v>
      </c>
      <c r="E431" s="1"/>
      <c r="F431" s="1">
        <v>506</v>
      </c>
      <c r="H431" s="1"/>
      <c r="I431" s="16"/>
      <c r="J431" s="25"/>
      <c r="M431" s="1"/>
      <c r="N431" s="1"/>
      <c r="O431" s="1"/>
    </row>
    <row r="432" spans="1:15" s="11" customFormat="1">
      <c r="A432" s="5" t="s">
        <v>5</v>
      </c>
      <c r="B432" s="6">
        <v>0</v>
      </c>
      <c r="C432" s="7">
        <v>56</v>
      </c>
      <c r="D432" s="7">
        <f t="shared" si="8"/>
        <v>56</v>
      </c>
      <c r="E432" s="1"/>
      <c r="F432" s="1">
        <v>507</v>
      </c>
      <c r="H432" s="1"/>
      <c r="I432" s="16"/>
      <c r="J432" s="25"/>
      <c r="M432" s="1"/>
      <c r="N432" s="1"/>
      <c r="O432" s="1"/>
    </row>
    <row r="433" spans="1:15" s="11" customFormat="1">
      <c r="A433" s="5" t="s">
        <v>3</v>
      </c>
      <c r="B433" s="6">
        <v>6</v>
      </c>
      <c r="C433" s="7">
        <v>300</v>
      </c>
      <c r="D433" s="7">
        <f t="shared" si="8"/>
        <v>306</v>
      </c>
      <c r="E433" s="1"/>
      <c r="F433" s="1">
        <v>508</v>
      </c>
      <c r="H433" s="1"/>
      <c r="I433" s="16"/>
      <c r="J433" s="25"/>
      <c r="M433" s="1"/>
      <c r="N433" s="1"/>
      <c r="O433" s="1"/>
    </row>
    <row r="434" spans="1:15" s="11" customFormat="1">
      <c r="A434" s="5" t="s">
        <v>3</v>
      </c>
      <c r="B434" s="6">
        <v>24</v>
      </c>
      <c r="C434" s="7">
        <v>1176</v>
      </c>
      <c r="D434" s="7">
        <f t="shared" si="8"/>
        <v>1200</v>
      </c>
      <c r="E434" s="1"/>
      <c r="F434" s="1">
        <v>509</v>
      </c>
      <c r="H434" s="1"/>
      <c r="I434" s="16"/>
      <c r="J434" s="25"/>
      <c r="M434" s="1"/>
      <c r="N434" s="1"/>
      <c r="O434" s="1"/>
    </row>
    <row r="435" spans="1:15" s="11" customFormat="1">
      <c r="A435" s="5" t="s">
        <v>5</v>
      </c>
      <c r="B435" s="6">
        <v>0</v>
      </c>
      <c r="C435" s="7">
        <v>254</v>
      </c>
      <c r="D435" s="7">
        <f t="shared" si="8"/>
        <v>254</v>
      </c>
      <c r="E435" s="1"/>
      <c r="F435" s="1">
        <v>510</v>
      </c>
      <c r="H435" s="1"/>
      <c r="I435" s="16"/>
      <c r="J435" s="25"/>
      <c r="M435" s="1"/>
      <c r="N435" s="1"/>
      <c r="O435" s="1"/>
    </row>
    <row r="436" spans="1:15" s="11" customFormat="1">
      <c r="A436" s="5" t="s">
        <v>3</v>
      </c>
      <c r="B436" s="6">
        <v>2</v>
      </c>
      <c r="C436" s="7">
        <v>992</v>
      </c>
      <c r="D436" s="7">
        <f t="shared" si="8"/>
        <v>994</v>
      </c>
      <c r="E436" s="1"/>
      <c r="F436" s="1">
        <v>511</v>
      </c>
      <c r="H436" s="1"/>
      <c r="I436" s="16"/>
      <c r="J436" s="25"/>
      <c r="M436" s="1"/>
      <c r="N436" s="1"/>
      <c r="O436" s="1"/>
    </row>
    <row r="437" spans="1:15" s="11" customFormat="1">
      <c r="A437" s="5" t="s">
        <v>3</v>
      </c>
      <c r="B437" s="6">
        <v>34</v>
      </c>
      <c r="C437" s="7">
        <v>1366</v>
      </c>
      <c r="D437" s="7">
        <f t="shared" si="8"/>
        <v>1400</v>
      </c>
      <c r="E437" s="1"/>
      <c r="F437" s="1">
        <v>512</v>
      </c>
      <c r="H437" s="1"/>
      <c r="I437" s="16"/>
      <c r="J437" s="25"/>
      <c r="M437" s="1"/>
      <c r="N437" s="1"/>
      <c r="O437" s="1"/>
    </row>
    <row r="438" spans="1:15" s="11" customFormat="1">
      <c r="A438" s="5" t="s">
        <v>3</v>
      </c>
      <c r="B438" s="6">
        <v>4</v>
      </c>
      <c r="C438" s="7">
        <v>1152</v>
      </c>
      <c r="D438" s="7">
        <f t="shared" si="8"/>
        <v>1156</v>
      </c>
      <c r="E438" s="1"/>
      <c r="F438" s="1">
        <v>513</v>
      </c>
      <c r="H438" s="1"/>
      <c r="I438" s="16"/>
      <c r="J438" s="25"/>
      <c r="M438" s="1"/>
      <c r="N438" s="1"/>
      <c r="O438" s="1"/>
    </row>
    <row r="439" spans="1:15" s="11" customFormat="1">
      <c r="A439" s="5" t="s">
        <v>3</v>
      </c>
      <c r="B439" s="6">
        <v>5</v>
      </c>
      <c r="C439" s="7">
        <v>833</v>
      </c>
      <c r="D439" s="7">
        <f t="shared" si="8"/>
        <v>838</v>
      </c>
      <c r="E439" s="1"/>
      <c r="F439" s="1">
        <v>514</v>
      </c>
      <c r="H439" s="1"/>
      <c r="I439" s="16"/>
      <c r="J439" s="25"/>
      <c r="M439" s="1"/>
      <c r="N439" s="1"/>
      <c r="O439" s="1"/>
    </row>
    <row r="440" spans="1:15" s="11" customFormat="1">
      <c r="A440" s="5" t="s">
        <v>36</v>
      </c>
      <c r="B440" s="6">
        <v>0</v>
      </c>
      <c r="C440" s="7">
        <v>1</v>
      </c>
      <c r="D440" s="7">
        <f t="shared" si="8"/>
        <v>1</v>
      </c>
      <c r="E440" s="1"/>
      <c r="F440" s="1">
        <v>515</v>
      </c>
      <c r="H440" s="1"/>
      <c r="I440" s="16"/>
      <c r="J440" s="25"/>
      <c r="M440" s="1"/>
      <c r="N440" s="1"/>
      <c r="O440" s="1"/>
    </row>
    <row r="441" spans="1:15" s="11" customFormat="1">
      <c r="A441" s="5" t="s">
        <v>3</v>
      </c>
      <c r="B441" s="6">
        <v>0</v>
      </c>
      <c r="C441" s="7">
        <v>1230</v>
      </c>
      <c r="D441" s="7">
        <f t="shared" si="8"/>
        <v>1230</v>
      </c>
      <c r="E441" s="1"/>
      <c r="F441" s="1">
        <v>516</v>
      </c>
      <c r="H441" s="1"/>
      <c r="I441" s="16"/>
      <c r="J441" s="25"/>
      <c r="M441" s="1"/>
      <c r="N441" s="1"/>
      <c r="O441" s="1"/>
    </row>
    <row r="442" spans="1:15" s="11" customFormat="1">
      <c r="A442" s="5" t="s">
        <v>3</v>
      </c>
      <c r="B442" s="6">
        <v>6</v>
      </c>
      <c r="C442" s="7">
        <v>994</v>
      </c>
      <c r="D442" s="7">
        <f t="shared" si="8"/>
        <v>1000</v>
      </c>
      <c r="E442" s="1"/>
      <c r="F442" s="1">
        <v>517</v>
      </c>
      <c r="H442" s="1"/>
      <c r="I442" s="16"/>
      <c r="J442" s="25"/>
      <c r="M442" s="1"/>
      <c r="N442" s="1"/>
      <c r="O442" s="1"/>
    </row>
    <row r="443" spans="1:15" s="11" customFormat="1">
      <c r="A443" s="5" t="s">
        <v>3</v>
      </c>
      <c r="B443" s="6">
        <v>2</v>
      </c>
      <c r="C443" s="7">
        <v>1423</v>
      </c>
      <c r="D443" s="7">
        <f t="shared" si="8"/>
        <v>1425</v>
      </c>
      <c r="E443" s="1"/>
      <c r="F443" s="1">
        <v>518</v>
      </c>
      <c r="H443" s="1"/>
      <c r="I443" s="16"/>
      <c r="J443" s="25"/>
      <c r="M443" s="1"/>
      <c r="N443" s="1"/>
      <c r="O443" s="1"/>
    </row>
    <row r="444" spans="1:15" s="11" customFormat="1">
      <c r="A444" s="5" t="s">
        <v>29</v>
      </c>
      <c r="B444" s="6">
        <v>0</v>
      </c>
      <c r="C444" s="7">
        <v>492</v>
      </c>
      <c r="D444" s="7">
        <f t="shared" si="8"/>
        <v>492</v>
      </c>
      <c r="E444" s="1"/>
      <c r="F444" s="1">
        <v>519</v>
      </c>
      <c r="H444" s="1"/>
      <c r="I444" s="16"/>
      <c r="J444" s="25"/>
      <c r="M444" s="1"/>
      <c r="N444" s="1"/>
      <c r="O444" s="1"/>
    </row>
    <row r="445" spans="1:15" s="11" customFormat="1">
      <c r="A445" s="5" t="s">
        <v>19</v>
      </c>
      <c r="B445" s="6">
        <v>0</v>
      </c>
      <c r="C445" s="7">
        <v>1</v>
      </c>
      <c r="D445" s="7">
        <f t="shared" si="8"/>
        <v>1</v>
      </c>
      <c r="E445" s="1"/>
      <c r="F445" s="1">
        <v>520</v>
      </c>
      <c r="H445" s="1"/>
      <c r="I445" s="16"/>
      <c r="J445" s="25"/>
      <c r="M445" s="1"/>
      <c r="N445" s="1"/>
      <c r="O445" s="1"/>
    </row>
    <row r="446" spans="1:15" s="11" customFormat="1">
      <c r="A446" s="5" t="s">
        <v>3</v>
      </c>
      <c r="B446" s="6">
        <f>213+1</f>
        <v>214</v>
      </c>
      <c r="C446" s="7">
        <v>2143</v>
      </c>
      <c r="D446" s="7">
        <f t="shared" si="8"/>
        <v>2357</v>
      </c>
      <c r="E446" s="1"/>
      <c r="F446" s="1">
        <v>521</v>
      </c>
      <c r="H446" s="1"/>
      <c r="I446" s="16"/>
      <c r="J446" s="25"/>
      <c r="M446" s="1"/>
      <c r="N446" s="1"/>
      <c r="O446" s="1"/>
    </row>
    <row r="447" spans="1:15" s="11" customFormat="1">
      <c r="A447" s="5" t="s">
        <v>10</v>
      </c>
      <c r="B447" s="6">
        <v>0</v>
      </c>
      <c r="C447" s="7">
        <v>20</v>
      </c>
      <c r="D447" s="7">
        <f t="shared" si="8"/>
        <v>20</v>
      </c>
      <c r="E447" s="1"/>
      <c r="F447" s="1">
        <v>522</v>
      </c>
      <c r="H447" s="1"/>
      <c r="I447" s="16"/>
      <c r="J447" s="25"/>
      <c r="M447" s="1"/>
      <c r="N447" s="1"/>
      <c r="O447" s="1"/>
    </row>
    <row r="448" spans="1:15" s="11" customFormat="1">
      <c r="A448" s="5" t="s">
        <v>3</v>
      </c>
      <c r="B448" s="6">
        <v>6</v>
      </c>
      <c r="C448" s="7">
        <v>2875</v>
      </c>
      <c r="D448" s="7">
        <f t="shared" si="8"/>
        <v>2881</v>
      </c>
      <c r="E448" s="1"/>
      <c r="F448" s="1">
        <v>523</v>
      </c>
      <c r="H448" s="1"/>
      <c r="I448" s="16"/>
      <c r="J448" s="25"/>
      <c r="M448" s="1"/>
      <c r="N448" s="1"/>
      <c r="O448" s="1"/>
    </row>
    <row r="449" spans="1:15" s="11" customFormat="1">
      <c r="A449" s="5" t="s">
        <v>5</v>
      </c>
      <c r="B449" s="6">
        <v>0</v>
      </c>
      <c r="C449" s="7">
        <v>185</v>
      </c>
      <c r="D449" s="7">
        <f t="shared" si="8"/>
        <v>185</v>
      </c>
      <c r="E449" s="1"/>
      <c r="F449" s="1">
        <v>524</v>
      </c>
      <c r="H449" s="1"/>
      <c r="I449" s="16"/>
      <c r="J449" s="25"/>
      <c r="M449" s="1"/>
      <c r="N449" s="1"/>
      <c r="O449" s="1"/>
    </row>
    <row r="450" spans="1:15" s="11" customFormat="1">
      <c r="A450" s="5" t="s">
        <v>10</v>
      </c>
      <c r="B450" s="6">
        <v>0</v>
      </c>
      <c r="C450" s="7">
        <v>72</v>
      </c>
      <c r="D450" s="7">
        <f t="shared" si="8"/>
        <v>72</v>
      </c>
      <c r="E450" s="1"/>
      <c r="F450" s="1">
        <v>525</v>
      </c>
      <c r="H450" s="1"/>
      <c r="I450" s="16"/>
      <c r="J450" s="25"/>
      <c r="M450" s="1"/>
      <c r="N450" s="1"/>
      <c r="O450" s="1"/>
    </row>
    <row r="451" spans="1:15" s="11" customFormat="1">
      <c r="A451" s="5" t="s">
        <v>3</v>
      </c>
      <c r="B451" s="6">
        <v>3</v>
      </c>
      <c r="C451" s="7">
        <v>1960</v>
      </c>
      <c r="D451" s="7">
        <f t="shared" si="8"/>
        <v>1963</v>
      </c>
      <c r="E451" s="1"/>
      <c r="F451" s="1">
        <v>526</v>
      </c>
      <c r="H451" s="1"/>
      <c r="I451" s="16"/>
      <c r="J451" s="25"/>
      <c r="M451" s="1"/>
      <c r="N451" s="1"/>
      <c r="O451" s="1"/>
    </row>
    <row r="452" spans="1:15" s="11" customFormat="1">
      <c r="A452" s="5" t="s">
        <v>5</v>
      </c>
      <c r="B452" s="6">
        <v>0</v>
      </c>
      <c r="C452" s="7">
        <v>575</v>
      </c>
      <c r="D452" s="7">
        <f t="shared" si="8"/>
        <v>575</v>
      </c>
      <c r="E452" s="1"/>
      <c r="F452" s="1">
        <v>527</v>
      </c>
      <c r="H452" s="1"/>
      <c r="I452" s="16"/>
      <c r="J452" s="25"/>
      <c r="M452" s="1"/>
      <c r="N452" s="1"/>
      <c r="O452" s="1"/>
    </row>
    <row r="453" spans="1:15" s="11" customFormat="1">
      <c r="A453" s="5" t="s">
        <v>10</v>
      </c>
      <c r="B453" s="6">
        <v>0</v>
      </c>
      <c r="C453" s="7">
        <v>48</v>
      </c>
      <c r="D453" s="7">
        <f t="shared" si="8"/>
        <v>48</v>
      </c>
      <c r="E453" s="1"/>
      <c r="F453" s="1">
        <v>528</v>
      </c>
      <c r="H453" s="1"/>
      <c r="I453" s="16"/>
      <c r="J453" s="25"/>
      <c r="M453" s="1"/>
      <c r="N453" s="1"/>
      <c r="O453" s="1"/>
    </row>
    <row r="454" spans="1:15" s="11" customFormat="1">
      <c r="A454" s="5" t="s">
        <v>258</v>
      </c>
      <c r="B454" s="6">
        <v>0</v>
      </c>
      <c r="C454" s="7">
        <v>158</v>
      </c>
      <c r="D454" s="7">
        <f t="shared" si="8"/>
        <v>158</v>
      </c>
      <c r="E454" s="1"/>
      <c r="F454" s="1">
        <v>529</v>
      </c>
      <c r="H454" s="1"/>
      <c r="I454" s="16"/>
      <c r="J454" s="25"/>
      <c r="M454" s="1"/>
      <c r="N454" s="1"/>
      <c r="O454" s="1"/>
    </row>
    <row r="455" spans="1:15" s="11" customFormat="1">
      <c r="A455" s="5" t="s">
        <v>3</v>
      </c>
      <c r="B455" s="6">
        <v>2</v>
      </c>
      <c r="C455" s="7">
        <v>2853</v>
      </c>
      <c r="D455" s="7">
        <f t="shared" si="8"/>
        <v>2855</v>
      </c>
      <c r="E455" s="1"/>
      <c r="F455" s="1">
        <v>530</v>
      </c>
      <c r="H455" s="1"/>
      <c r="I455" s="16"/>
      <c r="J455" s="25"/>
      <c r="M455" s="1"/>
      <c r="N455" s="1"/>
      <c r="O455" s="1"/>
    </row>
    <row r="456" spans="1:15" s="11" customFormat="1">
      <c r="A456" s="5"/>
      <c r="B456" s="6"/>
      <c r="C456" s="7"/>
      <c r="D456" s="7"/>
      <c r="E456" s="1"/>
      <c r="F456" s="1"/>
      <c r="H456" s="1"/>
      <c r="I456" s="16"/>
      <c r="J456" s="25"/>
      <c r="M456" s="1"/>
      <c r="N456" s="1"/>
      <c r="O456" s="1"/>
    </row>
    <row r="457" spans="1:15" s="11" customFormat="1">
      <c r="A457" s="5" t="s">
        <v>10</v>
      </c>
      <c r="B457" s="6">
        <v>0</v>
      </c>
      <c r="C457" s="7">
        <v>52</v>
      </c>
      <c r="D457" s="7">
        <f t="shared" si="8"/>
        <v>52</v>
      </c>
      <c r="E457" s="1"/>
      <c r="F457" s="1">
        <v>531</v>
      </c>
      <c r="H457" s="1"/>
      <c r="I457" s="16"/>
      <c r="J457" s="25"/>
      <c r="M457" s="1"/>
      <c r="N457" s="1"/>
      <c r="O457" s="1"/>
    </row>
    <row r="458" spans="1:15" s="11" customFormat="1">
      <c r="A458" s="5" t="s">
        <v>8</v>
      </c>
      <c r="B458" s="6">
        <v>0</v>
      </c>
      <c r="C458" s="7">
        <v>20</v>
      </c>
      <c r="D458" s="7">
        <f t="shared" si="8"/>
        <v>20</v>
      </c>
      <c r="E458" s="1"/>
      <c r="F458" s="1">
        <v>532</v>
      </c>
      <c r="H458" s="1"/>
      <c r="I458" s="16"/>
      <c r="J458" s="25"/>
      <c r="M458" s="1"/>
      <c r="N458" s="1"/>
      <c r="O458" s="1"/>
    </row>
    <row r="459" spans="1:15" s="11" customFormat="1">
      <c r="A459" s="5" t="s">
        <v>3</v>
      </c>
      <c r="B459" s="6">
        <v>14</v>
      </c>
      <c r="C459" s="7">
        <v>1114</v>
      </c>
      <c r="D459" s="7">
        <f t="shared" si="8"/>
        <v>1128</v>
      </c>
      <c r="E459" s="1"/>
      <c r="F459" s="1">
        <v>533</v>
      </c>
      <c r="H459" s="1"/>
      <c r="I459" s="16"/>
      <c r="J459" s="25"/>
      <c r="M459" s="1"/>
      <c r="N459" s="1"/>
      <c r="O459" s="1"/>
    </row>
    <row r="460" spans="1:15" s="11" customFormat="1">
      <c r="A460" s="5" t="s">
        <v>8</v>
      </c>
      <c r="B460" s="6">
        <v>0</v>
      </c>
      <c r="C460" s="7">
        <v>2</v>
      </c>
      <c r="D460" s="7">
        <f t="shared" si="8"/>
        <v>2</v>
      </c>
      <c r="E460" s="1"/>
      <c r="F460" s="1">
        <v>534</v>
      </c>
      <c r="H460" s="1"/>
      <c r="I460" s="16"/>
      <c r="J460" s="25"/>
      <c r="M460" s="1"/>
      <c r="N460" s="1"/>
      <c r="O460" s="1"/>
    </row>
    <row r="461" spans="1:15" s="11" customFormat="1">
      <c r="A461" s="5" t="s">
        <v>19</v>
      </c>
      <c r="B461" s="6">
        <v>0</v>
      </c>
      <c r="C461" s="7">
        <v>3</v>
      </c>
      <c r="D461" s="7">
        <f t="shared" si="8"/>
        <v>3</v>
      </c>
      <c r="E461" s="1"/>
      <c r="F461" s="1">
        <v>535</v>
      </c>
      <c r="H461" s="1"/>
      <c r="I461" s="16"/>
      <c r="J461" s="25"/>
      <c r="M461" s="1"/>
      <c r="N461" s="1"/>
      <c r="O461" s="1"/>
    </row>
    <row r="462" spans="1:15" s="11" customFormat="1">
      <c r="A462" s="5" t="s">
        <v>3</v>
      </c>
      <c r="B462" s="6">
        <v>21</v>
      </c>
      <c r="C462" s="7">
        <v>2074</v>
      </c>
      <c r="D462" s="7">
        <f t="shared" si="8"/>
        <v>2095</v>
      </c>
      <c r="E462" s="1"/>
      <c r="F462" s="1">
        <v>536</v>
      </c>
      <c r="H462" s="1"/>
      <c r="I462" s="16"/>
      <c r="J462" s="25"/>
      <c r="M462" s="1"/>
      <c r="N462" s="1"/>
      <c r="O462" s="1"/>
    </row>
    <row r="463" spans="1:15" s="11" customFormat="1">
      <c r="A463" s="5" t="s">
        <v>8</v>
      </c>
      <c r="B463" s="6">
        <v>0</v>
      </c>
      <c r="C463" s="7">
        <v>72</v>
      </c>
      <c r="D463" s="7">
        <f t="shared" si="8"/>
        <v>72</v>
      </c>
      <c r="E463" s="1"/>
      <c r="F463" s="1">
        <v>537</v>
      </c>
      <c r="H463" s="1"/>
      <c r="I463" s="16"/>
      <c r="J463" s="25"/>
      <c r="M463" s="1"/>
      <c r="N463" s="1"/>
      <c r="O463" s="1"/>
    </row>
    <row r="464" spans="1:15" s="11" customFormat="1">
      <c r="A464" s="5" t="s">
        <v>19</v>
      </c>
      <c r="B464" s="6">
        <v>0</v>
      </c>
      <c r="C464" s="7">
        <v>13</v>
      </c>
      <c r="D464" s="7">
        <f t="shared" si="8"/>
        <v>13</v>
      </c>
      <c r="E464" s="1"/>
      <c r="F464" s="1">
        <v>538</v>
      </c>
      <c r="H464" s="1"/>
      <c r="I464" s="16"/>
      <c r="J464" s="25"/>
      <c r="M464" s="1"/>
      <c r="N464" s="1"/>
      <c r="O464" s="1"/>
    </row>
    <row r="465" spans="1:15" s="11" customFormat="1">
      <c r="A465" s="5" t="s">
        <v>3</v>
      </c>
      <c r="B465" s="6">
        <v>4</v>
      </c>
      <c r="C465" s="7">
        <v>5844</v>
      </c>
      <c r="D465" s="7">
        <f t="shared" ref="D465:D529" si="9">B465+C465</f>
        <v>5848</v>
      </c>
      <c r="E465" s="1"/>
      <c r="F465" s="1">
        <v>539</v>
      </c>
      <c r="H465" s="1"/>
      <c r="I465" s="16"/>
      <c r="J465" s="25"/>
      <c r="M465" s="1"/>
      <c r="N465" s="1"/>
      <c r="O465" s="1"/>
    </row>
    <row r="466" spans="1:15" s="11" customFormat="1">
      <c r="A466" s="5" t="s">
        <v>36</v>
      </c>
      <c r="B466" s="6">
        <v>0</v>
      </c>
      <c r="C466" s="7">
        <v>68</v>
      </c>
      <c r="D466" s="7">
        <f t="shared" si="9"/>
        <v>68</v>
      </c>
      <c r="E466" s="1"/>
      <c r="F466" s="1">
        <v>540</v>
      </c>
      <c r="H466" s="1"/>
      <c r="I466" s="16"/>
      <c r="J466" s="25"/>
      <c r="M466" s="1"/>
      <c r="N466" s="1"/>
      <c r="O466" s="1"/>
    </row>
    <row r="467" spans="1:15" s="11" customFormat="1">
      <c r="A467" s="5" t="s">
        <v>8</v>
      </c>
      <c r="B467" s="6">
        <v>0</v>
      </c>
      <c r="C467" s="7">
        <v>58</v>
      </c>
      <c r="D467" s="7">
        <f t="shared" si="9"/>
        <v>58</v>
      </c>
      <c r="E467" s="1"/>
      <c r="F467" s="1">
        <v>541</v>
      </c>
      <c r="H467" s="1"/>
      <c r="I467" s="16"/>
      <c r="J467" s="25"/>
      <c r="M467" s="1"/>
      <c r="N467" s="1"/>
      <c r="O467" s="1"/>
    </row>
    <row r="468" spans="1:15" s="11" customFormat="1">
      <c r="A468" s="5" t="s">
        <v>3</v>
      </c>
      <c r="B468" s="6">
        <v>36</v>
      </c>
      <c r="C468" s="7">
        <v>7831</v>
      </c>
      <c r="D468" s="7">
        <f t="shared" si="9"/>
        <v>7867</v>
      </c>
      <c r="E468" s="1"/>
      <c r="F468" s="1">
        <v>542</v>
      </c>
      <c r="H468" s="1"/>
      <c r="I468" s="16"/>
      <c r="J468" s="25"/>
      <c r="M468" s="1"/>
      <c r="N468" s="1"/>
      <c r="O468" s="1"/>
    </row>
    <row r="469" spans="1:15" s="11" customFormat="1">
      <c r="A469" s="5" t="s">
        <v>36</v>
      </c>
      <c r="B469" s="6">
        <v>0</v>
      </c>
      <c r="C469" s="7">
        <v>74</v>
      </c>
      <c r="D469" s="7">
        <f t="shared" si="9"/>
        <v>74</v>
      </c>
      <c r="E469" s="1"/>
      <c r="F469" s="1">
        <v>543</v>
      </c>
      <c r="H469" s="1"/>
      <c r="I469" s="16"/>
      <c r="J469" s="25"/>
      <c r="M469" s="1"/>
      <c r="N469" s="1"/>
      <c r="O469" s="1"/>
    </row>
    <row r="470" spans="1:15" s="11" customFormat="1">
      <c r="A470" s="5" t="s">
        <v>3</v>
      </c>
      <c r="B470" s="6">
        <v>0</v>
      </c>
      <c r="C470" s="7">
        <v>1200</v>
      </c>
      <c r="D470" s="7">
        <f t="shared" si="9"/>
        <v>1200</v>
      </c>
      <c r="E470" s="1"/>
      <c r="F470" s="1">
        <v>544</v>
      </c>
      <c r="H470" s="1"/>
      <c r="I470" s="16"/>
      <c r="J470" s="25"/>
      <c r="M470" s="1"/>
      <c r="N470" s="1"/>
      <c r="O470" s="1"/>
    </row>
    <row r="471" spans="1:15" s="11" customFormat="1">
      <c r="A471" s="5" t="s">
        <v>19</v>
      </c>
      <c r="B471" s="6">
        <v>0</v>
      </c>
      <c r="C471" s="7">
        <v>7</v>
      </c>
      <c r="D471" s="7">
        <f t="shared" si="9"/>
        <v>7</v>
      </c>
      <c r="E471" s="1"/>
      <c r="F471" s="1">
        <v>545</v>
      </c>
      <c r="H471" s="1"/>
      <c r="I471" s="16"/>
      <c r="J471" s="25"/>
      <c r="M471" s="1"/>
      <c r="N471" s="1"/>
      <c r="O471" s="1"/>
    </row>
    <row r="472" spans="1:15" s="11" customFormat="1">
      <c r="A472" s="5" t="s">
        <v>3</v>
      </c>
      <c r="B472" s="6">
        <v>20</v>
      </c>
      <c r="C472" s="7">
        <v>1969</v>
      </c>
      <c r="D472" s="7">
        <f t="shared" si="9"/>
        <v>1989</v>
      </c>
      <c r="E472" s="1"/>
      <c r="F472" s="1">
        <v>546</v>
      </c>
      <c r="H472" s="1"/>
      <c r="I472" s="16"/>
      <c r="J472" s="25"/>
      <c r="M472" s="1"/>
      <c r="N472" s="1"/>
      <c r="O472" s="1"/>
    </row>
    <row r="473" spans="1:15" s="11" customFormat="1">
      <c r="A473" s="5" t="s">
        <v>36</v>
      </c>
      <c r="B473" s="6">
        <v>0</v>
      </c>
      <c r="C473" s="7">
        <v>4</v>
      </c>
      <c r="D473" s="7">
        <f t="shared" si="9"/>
        <v>4</v>
      </c>
      <c r="E473" s="1"/>
      <c r="F473" s="1">
        <v>547</v>
      </c>
      <c r="H473" s="1"/>
      <c r="I473" s="16"/>
      <c r="J473" s="25"/>
      <c r="M473" s="1"/>
      <c r="N473" s="1"/>
      <c r="O473" s="1"/>
    </row>
    <row r="474" spans="1:15" s="11" customFormat="1">
      <c r="A474" s="5" t="s">
        <v>10</v>
      </c>
      <c r="B474" s="6">
        <v>0</v>
      </c>
      <c r="C474" s="7">
        <v>5</v>
      </c>
      <c r="D474" s="7">
        <f t="shared" si="9"/>
        <v>5</v>
      </c>
      <c r="E474" s="1"/>
      <c r="F474" s="1">
        <v>548</v>
      </c>
      <c r="H474" s="1"/>
      <c r="I474" s="16"/>
      <c r="J474" s="25"/>
      <c r="M474" s="1"/>
      <c r="N474" s="1"/>
      <c r="O474" s="1"/>
    </row>
    <row r="475" spans="1:15" s="11" customFormat="1">
      <c r="A475" s="5" t="s">
        <v>49</v>
      </c>
      <c r="B475" s="6">
        <v>0</v>
      </c>
      <c r="C475" s="7">
        <v>1</v>
      </c>
      <c r="D475" s="7">
        <f t="shared" si="9"/>
        <v>1</v>
      </c>
      <c r="E475" s="1"/>
      <c r="F475" s="1">
        <v>549</v>
      </c>
      <c r="H475" s="1"/>
      <c r="I475" s="16"/>
      <c r="J475" s="25"/>
      <c r="M475" s="1"/>
      <c r="N475" s="1"/>
      <c r="O475" s="1"/>
    </row>
    <row r="476" spans="1:15" s="11" customFormat="1">
      <c r="A476" s="5" t="s">
        <v>3</v>
      </c>
      <c r="B476" s="6">
        <f>254+1</f>
        <v>255</v>
      </c>
      <c r="C476" s="7">
        <v>1439</v>
      </c>
      <c r="D476" s="7">
        <f t="shared" si="9"/>
        <v>1694</v>
      </c>
      <c r="E476" s="1"/>
      <c r="F476" s="1">
        <v>550</v>
      </c>
      <c r="H476" s="1"/>
      <c r="I476" s="16"/>
      <c r="J476" s="25"/>
      <c r="M476" s="1"/>
      <c r="N476" s="1"/>
      <c r="O476" s="1"/>
    </row>
    <row r="477" spans="1:15" s="11" customFormat="1">
      <c r="A477" s="5" t="s">
        <v>3</v>
      </c>
      <c r="B477" s="6">
        <v>0</v>
      </c>
      <c r="C477" s="7">
        <v>1400</v>
      </c>
      <c r="D477" s="7">
        <f t="shared" si="9"/>
        <v>1400</v>
      </c>
      <c r="E477" s="1"/>
      <c r="F477" s="1">
        <v>551</v>
      </c>
      <c r="H477" s="1"/>
      <c r="I477" s="16"/>
      <c r="J477" s="25"/>
      <c r="M477" s="1"/>
      <c r="N477" s="1"/>
      <c r="O477" s="1"/>
    </row>
    <row r="478" spans="1:15" s="11" customFormat="1">
      <c r="A478" s="5" t="s">
        <v>3</v>
      </c>
      <c r="B478" s="6">
        <v>52</v>
      </c>
      <c r="C478" s="7">
        <v>3387</v>
      </c>
      <c r="D478" s="7">
        <f t="shared" si="9"/>
        <v>3439</v>
      </c>
      <c r="E478" s="1"/>
      <c r="F478" s="1">
        <v>552</v>
      </c>
      <c r="H478" s="1"/>
      <c r="I478" s="16"/>
      <c r="J478" s="25"/>
      <c r="M478" s="1"/>
      <c r="N478" s="1"/>
      <c r="O478" s="1"/>
    </row>
    <row r="479" spans="1:15" s="11" customFormat="1">
      <c r="A479" s="5" t="s">
        <v>36</v>
      </c>
      <c r="B479" s="6">
        <v>0</v>
      </c>
      <c r="C479" s="7">
        <v>61</v>
      </c>
      <c r="D479" s="7">
        <f t="shared" si="9"/>
        <v>61</v>
      </c>
      <c r="E479" s="1"/>
      <c r="F479" s="1">
        <v>553</v>
      </c>
      <c r="H479" s="1"/>
      <c r="I479" s="16"/>
      <c r="J479" s="25"/>
      <c r="M479" s="1"/>
      <c r="N479" s="1"/>
      <c r="O479" s="1"/>
    </row>
    <row r="480" spans="1:15" s="11" customFormat="1">
      <c r="A480" s="5" t="s">
        <v>3</v>
      </c>
      <c r="B480" s="6">
        <v>0</v>
      </c>
      <c r="C480" s="7">
        <v>2399</v>
      </c>
      <c r="D480" s="7">
        <f t="shared" si="9"/>
        <v>2399</v>
      </c>
      <c r="E480" s="1"/>
      <c r="F480" s="1">
        <v>554</v>
      </c>
      <c r="H480" s="1"/>
      <c r="I480" s="16"/>
      <c r="J480" s="25"/>
      <c r="M480" s="1"/>
      <c r="N480" s="1"/>
      <c r="O480" s="1"/>
    </row>
    <row r="481" spans="1:15" s="11" customFormat="1">
      <c r="A481" s="5" t="s">
        <v>19</v>
      </c>
      <c r="B481" s="6">
        <v>0</v>
      </c>
      <c r="C481" s="7">
        <v>163</v>
      </c>
      <c r="D481" s="7">
        <f t="shared" si="9"/>
        <v>163</v>
      </c>
      <c r="E481" s="1"/>
      <c r="F481" s="1">
        <v>555</v>
      </c>
      <c r="H481" s="1"/>
      <c r="I481" s="16"/>
      <c r="J481" s="25"/>
      <c r="M481" s="1"/>
      <c r="N481" s="1"/>
      <c r="O481" s="1"/>
    </row>
    <row r="482" spans="1:15" s="11" customFormat="1">
      <c r="A482" s="5" t="s">
        <v>3</v>
      </c>
      <c r="B482" s="6">
        <v>65</v>
      </c>
      <c r="C482" s="7">
        <v>3773</v>
      </c>
      <c r="D482" s="7">
        <f t="shared" si="9"/>
        <v>3838</v>
      </c>
      <c r="E482" s="1"/>
      <c r="F482" s="1">
        <v>556</v>
      </c>
      <c r="H482" s="1"/>
      <c r="I482" s="16"/>
      <c r="J482" s="25"/>
      <c r="M482" s="1"/>
      <c r="N482" s="1"/>
      <c r="O482" s="1"/>
    </row>
    <row r="483" spans="1:15" s="11" customFormat="1">
      <c r="A483" s="5" t="s">
        <v>49</v>
      </c>
      <c r="B483" s="6">
        <v>0</v>
      </c>
      <c r="C483" s="7">
        <v>90</v>
      </c>
      <c r="D483" s="7">
        <f t="shared" si="9"/>
        <v>90</v>
      </c>
      <c r="E483" s="1"/>
      <c r="F483" s="1">
        <v>557</v>
      </c>
      <c r="H483" s="1"/>
      <c r="I483" s="16"/>
      <c r="J483" s="25"/>
      <c r="M483" s="1"/>
      <c r="N483" s="1"/>
      <c r="O483" s="1"/>
    </row>
    <row r="484" spans="1:15" s="11" customFormat="1">
      <c r="A484" s="5" t="s">
        <v>3</v>
      </c>
      <c r="B484" s="6">
        <v>7</v>
      </c>
      <c r="C484" s="7">
        <v>1705</v>
      </c>
      <c r="D484" s="7">
        <f t="shared" si="9"/>
        <v>1712</v>
      </c>
      <c r="E484" s="1"/>
      <c r="F484" s="1">
        <v>558</v>
      </c>
      <c r="H484" s="1"/>
      <c r="I484" s="16"/>
      <c r="J484" s="25"/>
      <c r="M484" s="1"/>
      <c r="N484" s="1"/>
      <c r="O484" s="1"/>
    </row>
    <row r="485" spans="1:15" s="11" customFormat="1">
      <c r="A485" s="5" t="s">
        <v>10</v>
      </c>
      <c r="B485" s="6">
        <v>0</v>
      </c>
      <c r="C485" s="7">
        <v>62</v>
      </c>
      <c r="D485" s="7">
        <f t="shared" si="9"/>
        <v>62</v>
      </c>
      <c r="E485" s="1"/>
      <c r="F485" s="1">
        <v>559</v>
      </c>
      <c r="H485" s="1"/>
      <c r="I485" s="16"/>
      <c r="J485" s="25"/>
      <c r="M485" s="1"/>
      <c r="N485" s="1"/>
      <c r="O485" s="1"/>
    </row>
    <row r="486" spans="1:15" s="11" customFormat="1">
      <c r="A486" s="5" t="s">
        <v>3</v>
      </c>
      <c r="B486" s="6">
        <v>18</v>
      </c>
      <c r="C486" s="7">
        <v>1120</v>
      </c>
      <c r="D486" s="7">
        <f t="shared" si="9"/>
        <v>1138</v>
      </c>
      <c r="E486" s="1"/>
      <c r="F486" s="1">
        <v>560</v>
      </c>
      <c r="H486" s="1"/>
      <c r="I486" s="16"/>
      <c r="J486" s="25"/>
      <c r="M486" s="1"/>
      <c r="N486" s="1"/>
      <c r="O486" s="1"/>
    </row>
    <row r="487" spans="1:15" s="11" customFormat="1">
      <c r="A487" s="5" t="s">
        <v>49</v>
      </c>
      <c r="B487" s="6">
        <v>0</v>
      </c>
      <c r="C487" s="7">
        <v>1</v>
      </c>
      <c r="D487" s="7">
        <f t="shared" si="9"/>
        <v>1</v>
      </c>
      <c r="E487" s="1"/>
      <c r="F487" s="1">
        <v>561</v>
      </c>
      <c r="H487" s="1"/>
      <c r="I487" s="16"/>
      <c r="J487" s="25"/>
      <c r="M487" s="1"/>
      <c r="N487" s="1"/>
      <c r="O487" s="1"/>
    </row>
    <row r="488" spans="1:15" s="11" customFormat="1">
      <c r="A488" s="5" t="s">
        <v>3</v>
      </c>
      <c r="B488" s="6">
        <v>6</v>
      </c>
      <c r="C488" s="7">
        <v>1194</v>
      </c>
      <c r="D488" s="7">
        <f t="shared" si="9"/>
        <v>1200</v>
      </c>
      <c r="E488" s="1"/>
      <c r="F488" s="1">
        <v>562</v>
      </c>
      <c r="H488" s="1"/>
      <c r="I488" s="16"/>
      <c r="J488" s="25"/>
      <c r="M488" s="1"/>
      <c r="N488" s="1"/>
      <c r="O488" s="1"/>
    </row>
    <row r="489" spans="1:15" s="11" customFormat="1">
      <c r="A489" s="5" t="s">
        <v>3</v>
      </c>
      <c r="B489" s="6">
        <v>0</v>
      </c>
      <c r="C489" s="7">
        <v>999</v>
      </c>
      <c r="D489" s="7">
        <f t="shared" si="9"/>
        <v>999</v>
      </c>
      <c r="E489" s="1"/>
      <c r="F489" s="1">
        <v>563</v>
      </c>
      <c r="H489" s="1"/>
      <c r="I489" s="16"/>
      <c r="J489" s="25"/>
      <c r="M489" s="1"/>
      <c r="N489" s="1"/>
      <c r="O489" s="1"/>
    </row>
    <row r="490" spans="1:15" s="11" customFormat="1">
      <c r="A490" s="5" t="s">
        <v>5</v>
      </c>
      <c r="B490" s="6">
        <v>0</v>
      </c>
      <c r="C490" s="7">
        <v>27</v>
      </c>
      <c r="D490" s="7">
        <f t="shared" si="9"/>
        <v>27</v>
      </c>
      <c r="E490" s="1"/>
      <c r="F490" s="1">
        <v>564</v>
      </c>
      <c r="H490" s="1"/>
      <c r="I490" s="16"/>
      <c r="J490" s="25"/>
      <c r="M490" s="1"/>
      <c r="N490" s="1"/>
      <c r="O490" s="1"/>
    </row>
    <row r="491" spans="1:15" s="11" customFormat="1">
      <c r="A491" s="5" t="s">
        <v>3</v>
      </c>
      <c r="B491" s="6">
        <v>0</v>
      </c>
      <c r="C491" s="7">
        <v>2573</v>
      </c>
      <c r="D491" s="7">
        <f t="shared" si="9"/>
        <v>2573</v>
      </c>
      <c r="E491" s="1"/>
      <c r="F491" s="1">
        <v>565</v>
      </c>
      <c r="H491" s="1"/>
      <c r="I491" s="16"/>
      <c r="J491" s="25"/>
      <c r="M491" s="1"/>
      <c r="N491" s="1"/>
      <c r="O491" s="1"/>
    </row>
    <row r="492" spans="1:15" s="11" customFormat="1">
      <c r="A492" s="5" t="s">
        <v>10</v>
      </c>
      <c r="B492" s="6">
        <v>0</v>
      </c>
      <c r="C492" s="7">
        <v>69</v>
      </c>
      <c r="D492" s="7">
        <f t="shared" si="9"/>
        <v>69</v>
      </c>
      <c r="E492" s="1"/>
      <c r="F492" s="1">
        <v>566</v>
      </c>
      <c r="H492" s="1"/>
      <c r="I492" s="16"/>
      <c r="J492" s="25"/>
      <c r="M492" s="1"/>
      <c r="N492" s="1"/>
      <c r="O492" s="1"/>
    </row>
    <row r="493" spans="1:15" s="11" customFormat="1">
      <c r="A493" s="5" t="s">
        <v>3</v>
      </c>
      <c r="B493" s="6">
        <v>0</v>
      </c>
      <c r="C493" s="7">
        <v>1658</v>
      </c>
      <c r="D493" s="7">
        <f t="shared" si="9"/>
        <v>1658</v>
      </c>
      <c r="E493" s="1"/>
      <c r="F493" s="1">
        <v>567</v>
      </c>
      <c r="H493" s="1"/>
      <c r="I493" s="16"/>
      <c r="J493" s="25"/>
      <c r="M493" s="1"/>
      <c r="N493" s="1"/>
      <c r="O493" s="1"/>
    </row>
    <row r="494" spans="1:15" s="11" customFormat="1">
      <c r="A494" s="5" t="s">
        <v>19</v>
      </c>
      <c r="B494" s="6">
        <v>0</v>
      </c>
      <c r="C494" s="7">
        <v>1</v>
      </c>
      <c r="D494" s="7">
        <f t="shared" si="9"/>
        <v>1</v>
      </c>
      <c r="E494" s="1"/>
      <c r="F494" s="1">
        <v>568</v>
      </c>
      <c r="H494" s="1"/>
      <c r="I494" s="16"/>
      <c r="J494" s="25"/>
      <c r="M494" s="1"/>
      <c r="N494" s="1"/>
      <c r="O494" s="1"/>
    </row>
    <row r="495" spans="1:15" s="11" customFormat="1">
      <c r="A495" s="5" t="s">
        <v>3</v>
      </c>
      <c r="B495" s="6">
        <v>0</v>
      </c>
      <c r="C495" s="7">
        <v>70</v>
      </c>
      <c r="D495" s="7">
        <f t="shared" si="9"/>
        <v>70</v>
      </c>
      <c r="E495" s="1"/>
      <c r="F495" s="1">
        <v>569</v>
      </c>
      <c r="H495" s="1"/>
      <c r="I495" s="16"/>
      <c r="J495" s="25"/>
      <c r="M495" s="1"/>
      <c r="N495" s="1"/>
      <c r="O495" s="1"/>
    </row>
    <row r="496" spans="1:15" s="11" customFormat="1">
      <c r="A496" s="5" t="s">
        <v>36</v>
      </c>
      <c r="B496" s="6">
        <v>0</v>
      </c>
      <c r="C496" s="7">
        <v>2</v>
      </c>
      <c r="D496" s="7">
        <f t="shared" si="9"/>
        <v>2</v>
      </c>
      <c r="E496" s="1"/>
      <c r="F496" s="1">
        <v>570</v>
      </c>
      <c r="H496" s="1"/>
      <c r="I496" s="16"/>
      <c r="J496" s="25"/>
      <c r="M496" s="1"/>
      <c r="N496" s="1"/>
      <c r="O496" s="1"/>
    </row>
    <row r="497" spans="1:15" s="11" customFormat="1">
      <c r="A497" s="5" t="s">
        <v>3</v>
      </c>
      <c r="B497" s="6">
        <f>164+2</f>
        <v>166</v>
      </c>
      <c r="C497" s="7">
        <v>3334</v>
      </c>
      <c r="D497" s="7">
        <f t="shared" si="9"/>
        <v>3500</v>
      </c>
      <c r="E497" s="1"/>
      <c r="F497" s="1">
        <v>571</v>
      </c>
      <c r="H497" s="1"/>
      <c r="I497" s="16"/>
      <c r="J497" s="25"/>
      <c r="M497" s="1"/>
      <c r="N497" s="1"/>
      <c r="O497" s="1"/>
    </row>
    <row r="498" spans="1:15" s="11" customFormat="1">
      <c r="A498" s="5" t="s">
        <v>8</v>
      </c>
      <c r="B498" s="6">
        <v>0</v>
      </c>
      <c r="C498" s="7">
        <v>2</v>
      </c>
      <c r="D498" s="7">
        <f t="shared" si="9"/>
        <v>2</v>
      </c>
      <c r="E498" s="1"/>
      <c r="F498" s="1">
        <v>572</v>
      </c>
      <c r="H498" s="1"/>
      <c r="I498" s="16"/>
      <c r="J498" s="25"/>
      <c r="M498" s="1"/>
      <c r="N498" s="1"/>
      <c r="O498" s="1"/>
    </row>
    <row r="499" spans="1:15" s="11" customFormat="1">
      <c r="A499" s="5" t="s">
        <v>19</v>
      </c>
      <c r="B499" s="6">
        <v>0</v>
      </c>
      <c r="C499" s="7">
        <v>2</v>
      </c>
      <c r="D499" s="7">
        <f t="shared" si="9"/>
        <v>2</v>
      </c>
      <c r="E499" s="1"/>
      <c r="F499" s="1">
        <v>573</v>
      </c>
      <c r="H499" s="1"/>
      <c r="I499" s="16"/>
      <c r="J499" s="25"/>
      <c r="M499" s="1"/>
      <c r="N499" s="1"/>
      <c r="O499" s="1"/>
    </row>
    <row r="500" spans="1:15" s="11" customFormat="1">
      <c r="A500" s="5" t="s">
        <v>3</v>
      </c>
      <c r="B500" s="6">
        <v>1</v>
      </c>
      <c r="C500" s="7">
        <v>1869</v>
      </c>
      <c r="D500" s="7">
        <f t="shared" si="9"/>
        <v>1870</v>
      </c>
      <c r="E500" s="1"/>
      <c r="F500" s="1">
        <v>574</v>
      </c>
      <c r="H500" s="1"/>
      <c r="I500" s="16"/>
      <c r="J500" s="25"/>
      <c r="M500" s="1"/>
      <c r="N500" s="1"/>
      <c r="O500" s="1"/>
    </row>
    <row r="501" spans="1:15" s="11" customFormat="1">
      <c r="A501" s="5" t="s">
        <v>36</v>
      </c>
      <c r="B501" s="6">
        <v>0</v>
      </c>
      <c r="C501" s="7">
        <v>127</v>
      </c>
      <c r="D501" s="7">
        <f t="shared" si="9"/>
        <v>127</v>
      </c>
      <c r="E501" s="1"/>
      <c r="F501" s="1">
        <v>575</v>
      </c>
      <c r="H501" s="1"/>
      <c r="I501" s="16"/>
      <c r="J501" s="25"/>
      <c r="M501" s="1"/>
      <c r="N501" s="1"/>
      <c r="O501" s="1"/>
    </row>
    <row r="502" spans="1:15" s="11" customFormat="1">
      <c r="A502" s="5" t="s">
        <v>8</v>
      </c>
      <c r="B502" s="6">
        <v>0</v>
      </c>
      <c r="C502" s="7">
        <v>48</v>
      </c>
      <c r="D502" s="7">
        <f t="shared" si="9"/>
        <v>48</v>
      </c>
      <c r="E502" s="1"/>
      <c r="F502" s="1">
        <v>576</v>
      </c>
      <c r="H502" s="1"/>
      <c r="I502" s="16"/>
      <c r="J502" s="25"/>
      <c r="M502" s="1"/>
      <c r="N502" s="1"/>
      <c r="O502" s="1"/>
    </row>
    <row r="503" spans="1:15" s="11" customFormat="1">
      <c r="A503" s="5" t="s">
        <v>3</v>
      </c>
      <c r="B503" s="6">
        <v>68</v>
      </c>
      <c r="C503" s="7">
        <v>2848</v>
      </c>
      <c r="D503" s="7">
        <f t="shared" si="9"/>
        <v>2916</v>
      </c>
      <c r="E503" s="1"/>
      <c r="F503" s="1">
        <v>577</v>
      </c>
      <c r="H503" s="1"/>
      <c r="I503" s="16"/>
      <c r="J503" s="25"/>
      <c r="M503" s="1"/>
      <c r="N503" s="1"/>
      <c r="O503" s="1"/>
    </row>
    <row r="504" spans="1:15" s="11" customFormat="1">
      <c r="A504" s="5" t="s">
        <v>36</v>
      </c>
      <c r="B504" s="6">
        <v>0</v>
      </c>
      <c r="C504" s="7">
        <v>36</v>
      </c>
      <c r="D504" s="7">
        <f t="shared" si="9"/>
        <v>36</v>
      </c>
      <c r="E504" s="1"/>
      <c r="F504" s="1">
        <v>578</v>
      </c>
      <c r="H504" s="1"/>
      <c r="I504" s="16"/>
      <c r="J504" s="25"/>
      <c r="M504" s="1"/>
      <c r="N504" s="1"/>
      <c r="O504" s="1"/>
    </row>
    <row r="505" spans="1:15" s="11" customFormat="1">
      <c r="A505" s="5" t="s">
        <v>8</v>
      </c>
      <c r="B505" s="6">
        <v>0</v>
      </c>
      <c r="C505" s="7">
        <v>9</v>
      </c>
      <c r="D505" s="7">
        <f t="shared" si="9"/>
        <v>9</v>
      </c>
      <c r="E505" s="1"/>
      <c r="F505" s="1">
        <v>579</v>
      </c>
      <c r="H505" s="1"/>
      <c r="I505" s="16"/>
      <c r="J505" s="25"/>
      <c r="M505" s="1"/>
      <c r="N505" s="1"/>
      <c r="O505" s="1"/>
    </row>
    <row r="506" spans="1:15" s="11" customFormat="1">
      <c r="A506" s="5" t="s">
        <v>19</v>
      </c>
      <c r="B506" s="6">
        <v>0</v>
      </c>
      <c r="C506" s="7">
        <v>9</v>
      </c>
      <c r="D506" s="7">
        <f t="shared" si="9"/>
        <v>9</v>
      </c>
      <c r="E506" s="1"/>
      <c r="F506" s="1">
        <v>580</v>
      </c>
      <c r="H506" s="1"/>
      <c r="I506" s="16"/>
      <c r="J506" s="25"/>
      <c r="M506" s="1"/>
      <c r="N506" s="1"/>
      <c r="O506" s="1"/>
    </row>
    <row r="507" spans="1:15" s="11" customFormat="1">
      <c r="A507" s="5" t="s">
        <v>3</v>
      </c>
      <c r="B507" s="6">
        <v>114</v>
      </c>
      <c r="C507" s="7">
        <v>3474</v>
      </c>
      <c r="D507" s="7">
        <f t="shared" si="9"/>
        <v>3588</v>
      </c>
      <c r="E507" s="1"/>
      <c r="F507" s="1">
        <v>581</v>
      </c>
      <c r="H507" s="1"/>
      <c r="I507" s="16"/>
      <c r="J507" s="25"/>
      <c r="M507" s="1"/>
      <c r="N507" s="1"/>
      <c r="O507" s="1"/>
    </row>
    <row r="508" spans="1:15" s="11" customFormat="1">
      <c r="A508" s="5" t="s">
        <v>36</v>
      </c>
      <c r="B508" s="6">
        <v>0</v>
      </c>
      <c r="C508" s="7">
        <v>24</v>
      </c>
      <c r="D508" s="7">
        <f t="shared" si="9"/>
        <v>24</v>
      </c>
      <c r="E508" s="1"/>
      <c r="F508" s="1">
        <v>582</v>
      </c>
      <c r="H508" s="1"/>
      <c r="I508" s="16"/>
      <c r="J508" s="25"/>
      <c r="M508" s="1"/>
      <c r="N508" s="1"/>
      <c r="O508" s="1"/>
    </row>
    <row r="509" spans="1:15" s="11" customFormat="1">
      <c r="A509" s="5" t="s">
        <v>5</v>
      </c>
      <c r="B509" s="6">
        <v>0</v>
      </c>
      <c r="C509" s="7">
        <v>5</v>
      </c>
      <c r="D509" s="7">
        <f t="shared" si="9"/>
        <v>5</v>
      </c>
      <c r="E509" s="1"/>
      <c r="F509" s="1">
        <v>583</v>
      </c>
      <c r="H509" s="1"/>
      <c r="I509" s="16"/>
      <c r="J509" s="25"/>
      <c r="M509" s="1"/>
      <c r="N509" s="1"/>
      <c r="O509" s="1"/>
    </row>
    <row r="510" spans="1:15" s="11" customFormat="1">
      <c r="A510" s="5" t="s">
        <v>19</v>
      </c>
      <c r="B510" s="6">
        <v>0</v>
      </c>
      <c r="C510" s="7">
        <v>32</v>
      </c>
      <c r="D510" s="7">
        <f t="shared" si="9"/>
        <v>32</v>
      </c>
      <c r="E510" s="1"/>
      <c r="F510" s="1">
        <v>584</v>
      </c>
      <c r="H510" s="1"/>
      <c r="I510" s="16"/>
      <c r="J510" s="25"/>
      <c r="M510" s="1"/>
      <c r="N510" s="1"/>
      <c r="O510" s="1"/>
    </row>
    <row r="511" spans="1:15" s="11" customFormat="1">
      <c r="A511" s="5" t="s">
        <v>3</v>
      </c>
      <c r="B511" s="6">
        <v>12</v>
      </c>
      <c r="C511" s="7">
        <v>3141</v>
      </c>
      <c r="D511" s="7">
        <f t="shared" si="9"/>
        <v>3153</v>
      </c>
      <c r="E511" s="1"/>
      <c r="F511" s="1">
        <v>585</v>
      </c>
      <c r="H511" s="1"/>
      <c r="I511" s="16"/>
      <c r="J511" s="25"/>
      <c r="M511" s="1"/>
      <c r="N511" s="1"/>
      <c r="O511" s="1"/>
    </row>
    <row r="512" spans="1:15" s="11" customFormat="1">
      <c r="A512" s="5" t="s">
        <v>36</v>
      </c>
      <c r="B512" s="6">
        <v>0</v>
      </c>
      <c r="C512" s="7">
        <v>10</v>
      </c>
      <c r="D512" s="7">
        <f t="shared" si="9"/>
        <v>10</v>
      </c>
      <c r="E512" s="1"/>
      <c r="F512" s="1">
        <v>586</v>
      </c>
      <c r="H512" s="1"/>
      <c r="I512" s="16"/>
      <c r="J512" s="25"/>
      <c r="M512" s="1"/>
      <c r="N512" s="1"/>
      <c r="O512" s="1"/>
    </row>
    <row r="513" spans="1:15" s="11" customFormat="1">
      <c r="A513" s="5" t="s">
        <v>8</v>
      </c>
      <c r="B513" s="6">
        <v>0</v>
      </c>
      <c r="C513" s="7">
        <v>70</v>
      </c>
      <c r="D513" s="7">
        <f t="shared" si="9"/>
        <v>70</v>
      </c>
      <c r="E513" s="1"/>
      <c r="F513" s="1">
        <v>587</v>
      </c>
      <c r="H513" s="1"/>
      <c r="I513" s="16"/>
      <c r="J513" s="25"/>
      <c r="M513" s="1"/>
      <c r="N513" s="1"/>
      <c r="O513" s="1"/>
    </row>
    <row r="514" spans="1:15" s="11" customFormat="1">
      <c r="A514" s="5" t="s">
        <v>3</v>
      </c>
      <c r="B514" s="6">
        <v>0</v>
      </c>
      <c r="C514" s="7">
        <v>1</v>
      </c>
      <c r="D514" s="7">
        <f t="shared" si="9"/>
        <v>1</v>
      </c>
      <c r="E514" s="1"/>
      <c r="F514" s="1">
        <v>588</v>
      </c>
      <c r="H514" s="1"/>
      <c r="I514" s="16"/>
      <c r="J514" s="25"/>
      <c r="M514" s="1"/>
      <c r="N514" s="1"/>
      <c r="O514" s="1"/>
    </row>
    <row r="515" spans="1:15" s="11" customFormat="1">
      <c r="A515" s="5" t="s">
        <v>3</v>
      </c>
      <c r="B515" s="6">
        <v>34</v>
      </c>
      <c r="C515" s="7">
        <v>5395</v>
      </c>
      <c r="D515" s="7">
        <f t="shared" si="9"/>
        <v>5429</v>
      </c>
      <c r="E515" s="1"/>
      <c r="F515" s="1">
        <v>589</v>
      </c>
      <c r="H515" s="1"/>
      <c r="I515" s="16"/>
      <c r="J515" s="25"/>
      <c r="M515" s="1"/>
      <c r="N515" s="1"/>
      <c r="O515" s="1"/>
    </row>
    <row r="516" spans="1:15" s="11" customFormat="1">
      <c r="A516" s="5" t="s">
        <v>3</v>
      </c>
      <c r="B516" s="6">
        <v>0</v>
      </c>
      <c r="C516" s="7">
        <v>1687</v>
      </c>
      <c r="D516" s="7">
        <f t="shared" si="9"/>
        <v>1687</v>
      </c>
      <c r="E516" s="1"/>
      <c r="F516" s="1">
        <v>590</v>
      </c>
      <c r="H516" s="1"/>
      <c r="I516" s="16"/>
      <c r="J516" s="25"/>
      <c r="M516" s="1"/>
      <c r="N516" s="1"/>
      <c r="O516" s="1"/>
    </row>
    <row r="517" spans="1:15" s="11" customFormat="1">
      <c r="A517" s="5" t="s">
        <v>36</v>
      </c>
      <c r="B517" s="6">
        <v>0</v>
      </c>
      <c r="C517" s="7">
        <v>10</v>
      </c>
      <c r="D517" s="7">
        <f t="shared" si="9"/>
        <v>10</v>
      </c>
      <c r="E517" s="1"/>
      <c r="F517" s="1">
        <v>591</v>
      </c>
      <c r="H517" s="1"/>
      <c r="I517" s="16"/>
      <c r="J517" s="25"/>
      <c r="M517" s="1"/>
      <c r="N517" s="1"/>
      <c r="O517" s="1"/>
    </row>
    <row r="518" spans="1:15" s="11" customFormat="1">
      <c r="A518" s="5" t="s">
        <v>5</v>
      </c>
      <c r="B518" s="6">
        <v>0</v>
      </c>
      <c r="C518" s="7">
        <v>63</v>
      </c>
      <c r="D518" s="7">
        <f t="shared" si="9"/>
        <v>63</v>
      </c>
      <c r="E518" s="1"/>
      <c r="F518" s="1">
        <v>592</v>
      </c>
      <c r="H518" s="1"/>
      <c r="I518" s="16"/>
      <c r="J518" s="25"/>
      <c r="M518" s="1"/>
      <c r="N518" s="1"/>
      <c r="O518" s="1"/>
    </row>
    <row r="519" spans="1:15" s="11" customFormat="1">
      <c r="A519" s="5" t="s">
        <v>49</v>
      </c>
      <c r="B519" s="6">
        <v>0</v>
      </c>
      <c r="C519" s="7">
        <v>28</v>
      </c>
      <c r="D519" s="7">
        <f t="shared" si="9"/>
        <v>28</v>
      </c>
      <c r="E519" s="1"/>
      <c r="F519" s="1">
        <v>593</v>
      </c>
      <c r="H519" s="1"/>
      <c r="I519" s="16"/>
      <c r="J519" s="25"/>
      <c r="M519" s="1"/>
      <c r="N519" s="1"/>
      <c r="O519" s="1"/>
    </row>
    <row r="520" spans="1:15" s="11" customFormat="1">
      <c r="A520" s="5" t="s">
        <v>19</v>
      </c>
      <c r="B520" s="6">
        <v>0</v>
      </c>
      <c r="C520" s="7">
        <v>101</v>
      </c>
      <c r="D520" s="7">
        <f t="shared" si="9"/>
        <v>101</v>
      </c>
      <c r="E520" s="1"/>
      <c r="F520" s="1">
        <v>594</v>
      </c>
      <c r="H520" s="1"/>
      <c r="I520" s="16"/>
      <c r="J520" s="25"/>
      <c r="M520" s="1"/>
      <c r="N520" s="1"/>
      <c r="O520" s="1"/>
    </row>
    <row r="521" spans="1:15" s="11" customFormat="1">
      <c r="A521" s="5" t="s">
        <v>3</v>
      </c>
      <c r="B521" s="6">
        <v>0</v>
      </c>
      <c r="C521" s="7">
        <v>1816</v>
      </c>
      <c r="D521" s="7">
        <f t="shared" si="9"/>
        <v>1816</v>
      </c>
      <c r="E521" s="1"/>
      <c r="F521" s="1">
        <v>595</v>
      </c>
      <c r="H521" s="1"/>
      <c r="I521" s="16"/>
      <c r="J521" s="25"/>
      <c r="M521" s="1"/>
      <c r="N521" s="1"/>
      <c r="O521" s="1"/>
    </row>
    <row r="522" spans="1:15" s="11" customFormat="1">
      <c r="A522" s="5" t="s">
        <v>10</v>
      </c>
      <c r="B522" s="6">
        <v>0</v>
      </c>
      <c r="C522" s="7">
        <v>55</v>
      </c>
      <c r="D522" s="7">
        <f t="shared" si="9"/>
        <v>55</v>
      </c>
      <c r="E522" s="1"/>
      <c r="F522" s="1">
        <v>596</v>
      </c>
      <c r="H522" s="1"/>
      <c r="I522" s="16"/>
      <c r="J522" s="25"/>
      <c r="M522" s="1"/>
      <c r="N522" s="1"/>
      <c r="O522" s="1"/>
    </row>
    <row r="523" spans="1:15" s="11" customFormat="1">
      <c r="A523" s="5" t="s">
        <v>19</v>
      </c>
      <c r="B523" s="6">
        <v>0</v>
      </c>
      <c r="C523" s="7">
        <v>4</v>
      </c>
      <c r="D523" s="7">
        <f t="shared" si="9"/>
        <v>4</v>
      </c>
      <c r="E523" s="1"/>
      <c r="F523" s="1">
        <v>597</v>
      </c>
      <c r="H523" s="1"/>
      <c r="I523" s="16"/>
      <c r="J523" s="25"/>
      <c r="M523" s="1"/>
      <c r="N523" s="1"/>
      <c r="O523" s="1"/>
    </row>
    <row r="524" spans="1:15" s="11" customFormat="1">
      <c r="A524" s="5" t="s">
        <v>3</v>
      </c>
      <c r="B524" s="6">
        <v>0</v>
      </c>
      <c r="C524" s="7">
        <v>1936</v>
      </c>
      <c r="D524" s="7">
        <f t="shared" si="9"/>
        <v>1936</v>
      </c>
      <c r="E524" s="1"/>
      <c r="F524" s="1">
        <v>598</v>
      </c>
      <c r="H524" s="1"/>
      <c r="I524" s="16"/>
      <c r="J524" s="25"/>
      <c r="M524" s="1"/>
      <c r="N524" s="1"/>
      <c r="O524" s="1"/>
    </row>
    <row r="525" spans="1:15" s="11" customFormat="1">
      <c r="A525" s="5" t="s">
        <v>36</v>
      </c>
      <c r="B525" s="6">
        <v>0</v>
      </c>
      <c r="C525" s="7">
        <v>6</v>
      </c>
      <c r="D525" s="7">
        <f t="shared" si="9"/>
        <v>6</v>
      </c>
      <c r="E525" s="1"/>
      <c r="F525" s="1">
        <v>599</v>
      </c>
      <c r="H525" s="1"/>
      <c r="I525" s="16"/>
      <c r="J525" s="25"/>
      <c r="M525" s="1"/>
      <c r="N525" s="1"/>
      <c r="O525" s="1"/>
    </row>
    <row r="526" spans="1:15" s="11" customFormat="1">
      <c r="A526" s="5" t="s">
        <v>49</v>
      </c>
      <c r="B526" s="6">
        <v>0</v>
      </c>
      <c r="C526" s="7">
        <v>43</v>
      </c>
      <c r="D526" s="7">
        <f t="shared" si="9"/>
        <v>43</v>
      </c>
      <c r="E526" s="1"/>
      <c r="F526" s="1">
        <v>600</v>
      </c>
      <c r="H526" s="1"/>
      <c r="I526" s="16"/>
      <c r="J526" s="25"/>
      <c r="M526" s="1"/>
      <c r="N526" s="1"/>
      <c r="O526" s="1"/>
    </row>
    <row r="527" spans="1:15" s="11" customFormat="1">
      <c r="A527" s="5" t="s">
        <v>19</v>
      </c>
      <c r="B527" s="6">
        <v>0</v>
      </c>
      <c r="C527" s="7">
        <v>96</v>
      </c>
      <c r="D527" s="7">
        <f t="shared" si="9"/>
        <v>96</v>
      </c>
      <c r="E527" s="1"/>
      <c r="F527" s="1">
        <v>601</v>
      </c>
      <c r="H527" s="1"/>
      <c r="I527" s="16"/>
      <c r="J527" s="25"/>
      <c r="M527" s="1"/>
      <c r="N527" s="1"/>
      <c r="O527" s="1"/>
    </row>
    <row r="528" spans="1:15" s="11" customFormat="1">
      <c r="A528" s="5" t="s">
        <v>3</v>
      </c>
      <c r="B528" s="6">
        <v>22</v>
      </c>
      <c r="C528" s="7">
        <v>5501</v>
      </c>
      <c r="D528" s="7">
        <f t="shared" si="9"/>
        <v>5523</v>
      </c>
      <c r="E528" s="1"/>
      <c r="F528" s="1">
        <v>602</v>
      </c>
      <c r="H528" s="1"/>
      <c r="I528" s="16"/>
      <c r="J528" s="25"/>
      <c r="M528" s="1"/>
      <c r="N528" s="1"/>
      <c r="O528" s="1"/>
    </row>
    <row r="529" spans="1:15" s="11" customFormat="1">
      <c r="A529" s="5" t="s">
        <v>5</v>
      </c>
      <c r="B529" s="6">
        <v>0</v>
      </c>
      <c r="C529" s="7">
        <v>1</v>
      </c>
      <c r="D529" s="7">
        <f t="shared" si="9"/>
        <v>1</v>
      </c>
      <c r="E529" s="1"/>
      <c r="F529" s="1">
        <v>603</v>
      </c>
      <c r="H529" s="1"/>
      <c r="I529" s="16"/>
      <c r="J529" s="25"/>
      <c r="M529" s="1"/>
      <c r="N529" s="1"/>
      <c r="O529" s="1"/>
    </row>
    <row r="530" spans="1:15" s="11" customFormat="1">
      <c r="A530" s="5" t="s">
        <v>19</v>
      </c>
      <c r="B530" s="6">
        <v>0</v>
      </c>
      <c r="C530" s="7">
        <v>3</v>
      </c>
      <c r="D530" s="7">
        <f t="shared" ref="D530:D595" si="10">B530+C530</f>
        <v>3</v>
      </c>
      <c r="E530" s="1"/>
      <c r="F530" s="1">
        <v>604</v>
      </c>
      <c r="H530" s="1"/>
      <c r="I530" s="16"/>
      <c r="J530" s="25"/>
      <c r="M530" s="1"/>
      <c r="N530" s="1"/>
      <c r="O530" s="1"/>
    </row>
    <row r="531" spans="1:15" s="11" customFormat="1">
      <c r="A531" s="5" t="s">
        <v>3</v>
      </c>
      <c r="B531" s="6">
        <v>14</v>
      </c>
      <c r="C531" s="7">
        <v>4430</v>
      </c>
      <c r="D531" s="7">
        <f t="shared" si="10"/>
        <v>4444</v>
      </c>
      <c r="E531" s="1"/>
      <c r="F531" s="1">
        <v>605</v>
      </c>
      <c r="H531" s="1"/>
      <c r="I531" s="16"/>
      <c r="J531" s="25"/>
      <c r="M531" s="1"/>
      <c r="N531" s="1"/>
      <c r="O531" s="1"/>
    </row>
    <row r="532" spans="1:15" s="11" customFormat="1">
      <c r="A532" s="5" t="s">
        <v>36</v>
      </c>
      <c r="B532" s="6">
        <v>0</v>
      </c>
      <c r="C532" s="7">
        <v>56</v>
      </c>
      <c r="D532" s="7">
        <f t="shared" si="10"/>
        <v>56</v>
      </c>
      <c r="E532" s="1"/>
      <c r="F532" s="1">
        <v>606</v>
      </c>
      <c r="H532" s="1"/>
      <c r="I532" s="16"/>
      <c r="J532" s="25"/>
      <c r="M532" s="1"/>
      <c r="N532" s="1"/>
      <c r="O532" s="1"/>
    </row>
    <row r="533" spans="1:15" s="11" customFormat="1">
      <c r="A533" s="5" t="s">
        <v>3</v>
      </c>
      <c r="B533" s="6">
        <v>4</v>
      </c>
      <c r="C533" s="7">
        <v>3296</v>
      </c>
      <c r="D533" s="7">
        <f t="shared" si="10"/>
        <v>3300</v>
      </c>
      <c r="E533" s="1"/>
      <c r="F533" s="1">
        <v>607</v>
      </c>
      <c r="H533" s="1"/>
      <c r="I533" s="16"/>
      <c r="J533" s="25"/>
      <c r="M533" s="1"/>
      <c r="N533" s="1"/>
      <c r="O533" s="1"/>
    </row>
    <row r="534" spans="1:15" s="11" customFormat="1">
      <c r="A534" s="5" t="s">
        <v>36</v>
      </c>
      <c r="B534" s="6">
        <v>0</v>
      </c>
      <c r="C534" s="7">
        <v>194</v>
      </c>
      <c r="D534" s="7">
        <f t="shared" si="10"/>
        <v>194</v>
      </c>
      <c r="E534" s="1"/>
      <c r="F534" s="1">
        <v>608</v>
      </c>
      <c r="H534" s="1"/>
      <c r="I534" s="16"/>
      <c r="J534" s="25"/>
      <c r="M534" s="1"/>
      <c r="N534" s="1"/>
      <c r="O534" s="1"/>
    </row>
    <row r="535" spans="1:15" s="11" customFormat="1">
      <c r="A535" s="5"/>
      <c r="B535" s="6"/>
      <c r="C535" s="7"/>
      <c r="D535" s="7"/>
      <c r="E535" s="1"/>
      <c r="F535" s="1"/>
      <c r="H535" s="1"/>
      <c r="I535" s="16"/>
      <c r="J535" s="25"/>
      <c r="M535" s="1"/>
      <c r="N535" s="1"/>
      <c r="O535" s="1"/>
    </row>
    <row r="536" spans="1:15" s="11" customFormat="1">
      <c r="A536" s="5" t="s">
        <v>3</v>
      </c>
      <c r="B536" s="6">
        <v>0</v>
      </c>
      <c r="C536" s="7">
        <v>2270</v>
      </c>
      <c r="D536" s="7">
        <f t="shared" si="10"/>
        <v>2270</v>
      </c>
      <c r="E536" s="1"/>
      <c r="F536" s="1">
        <v>609</v>
      </c>
      <c r="H536" s="1"/>
      <c r="I536" s="16"/>
      <c r="J536" s="25"/>
      <c r="M536" s="1"/>
      <c r="N536" s="1"/>
      <c r="O536" s="1"/>
    </row>
    <row r="537" spans="1:15" s="11" customFormat="1">
      <c r="A537" s="5" t="s">
        <v>3</v>
      </c>
      <c r="B537" s="6">
        <v>0</v>
      </c>
      <c r="C537" s="7">
        <v>2493</v>
      </c>
      <c r="D537" s="7">
        <f t="shared" si="10"/>
        <v>2493</v>
      </c>
      <c r="E537" s="1"/>
      <c r="F537" s="1">
        <v>610</v>
      </c>
      <c r="H537" s="1"/>
      <c r="I537" s="16"/>
      <c r="J537" s="25"/>
      <c r="M537" s="1"/>
      <c r="N537" s="1"/>
      <c r="O537" s="1"/>
    </row>
    <row r="538" spans="1:15" s="11" customFormat="1">
      <c r="A538" s="5" t="s">
        <v>29</v>
      </c>
      <c r="B538" s="6">
        <v>0</v>
      </c>
      <c r="C538" s="7">
        <v>342</v>
      </c>
      <c r="D538" s="7">
        <f t="shared" si="10"/>
        <v>342</v>
      </c>
      <c r="E538" s="1"/>
      <c r="F538" s="1">
        <v>611</v>
      </c>
      <c r="H538" s="1"/>
      <c r="I538" s="16"/>
      <c r="J538" s="25"/>
      <c r="M538" s="1"/>
      <c r="N538" s="1"/>
      <c r="O538" s="1"/>
    </row>
    <row r="539" spans="1:15" s="11" customFormat="1">
      <c r="A539" s="5" t="s">
        <v>49</v>
      </c>
      <c r="B539" s="6">
        <v>0</v>
      </c>
      <c r="C539" s="7">
        <v>27</v>
      </c>
      <c r="D539" s="7">
        <f t="shared" si="10"/>
        <v>27</v>
      </c>
      <c r="E539" s="1"/>
      <c r="F539" s="1">
        <v>612</v>
      </c>
      <c r="H539" s="1"/>
      <c r="I539" s="16"/>
      <c r="J539" s="25"/>
      <c r="M539" s="1"/>
      <c r="N539" s="1"/>
      <c r="O539" s="1"/>
    </row>
    <row r="540" spans="1:15" s="11" customFormat="1">
      <c r="A540" s="5" t="s">
        <v>3</v>
      </c>
      <c r="B540" s="6">
        <v>22</v>
      </c>
      <c r="C540" s="7">
        <v>3508</v>
      </c>
      <c r="D540" s="7">
        <f t="shared" si="10"/>
        <v>3530</v>
      </c>
      <c r="E540" s="1"/>
      <c r="F540" s="1">
        <v>613</v>
      </c>
      <c r="H540" s="1"/>
      <c r="I540" s="16"/>
      <c r="J540" s="25"/>
      <c r="M540" s="1"/>
      <c r="N540" s="1"/>
      <c r="O540" s="1"/>
    </row>
    <row r="541" spans="1:15" s="11" customFormat="1">
      <c r="A541" s="5" t="s">
        <v>29</v>
      </c>
      <c r="B541" s="6">
        <v>0</v>
      </c>
      <c r="C541" s="7">
        <v>1</v>
      </c>
      <c r="D541" s="7">
        <f t="shared" si="10"/>
        <v>1</v>
      </c>
      <c r="E541" s="1"/>
      <c r="F541" s="1">
        <v>614</v>
      </c>
      <c r="H541" s="1"/>
      <c r="I541" s="16"/>
      <c r="J541" s="25"/>
      <c r="M541" s="1"/>
      <c r="N541" s="1"/>
      <c r="O541" s="1"/>
    </row>
    <row r="542" spans="1:15" s="11" customFormat="1">
      <c r="A542" s="5" t="s">
        <v>49</v>
      </c>
      <c r="B542" s="6">
        <v>0</v>
      </c>
      <c r="C542" s="7">
        <v>1</v>
      </c>
      <c r="D542" s="7">
        <f t="shared" si="10"/>
        <v>1</v>
      </c>
      <c r="E542" s="1"/>
      <c r="F542" s="1">
        <v>615</v>
      </c>
      <c r="H542" s="1"/>
      <c r="I542" s="16"/>
      <c r="J542" s="25"/>
      <c r="M542" s="1"/>
      <c r="N542" s="1"/>
      <c r="O542" s="1"/>
    </row>
    <row r="543" spans="1:15" s="11" customFormat="1">
      <c r="A543" s="5" t="s">
        <v>3</v>
      </c>
      <c r="B543" s="6">
        <v>0</v>
      </c>
      <c r="C543" s="7">
        <v>2777</v>
      </c>
      <c r="D543" s="7">
        <f t="shared" si="10"/>
        <v>2777</v>
      </c>
      <c r="E543" s="1"/>
      <c r="F543" s="1">
        <v>616</v>
      </c>
      <c r="H543" s="1"/>
      <c r="I543" s="16"/>
      <c r="J543" s="25"/>
      <c r="M543" s="1"/>
      <c r="N543" s="1"/>
      <c r="O543" s="1"/>
    </row>
    <row r="544" spans="1:15" s="11" customFormat="1">
      <c r="A544" s="5" t="s">
        <v>29</v>
      </c>
      <c r="B544" s="6">
        <v>0</v>
      </c>
      <c r="C544" s="7">
        <v>223</v>
      </c>
      <c r="D544" s="7">
        <f t="shared" si="10"/>
        <v>223</v>
      </c>
      <c r="E544" s="1"/>
      <c r="F544" s="1">
        <v>617</v>
      </c>
      <c r="H544" s="1"/>
      <c r="I544" s="16"/>
      <c r="J544" s="25"/>
      <c r="M544" s="1"/>
      <c r="N544" s="1"/>
      <c r="O544" s="1"/>
    </row>
    <row r="545" spans="1:15" s="11" customFormat="1">
      <c r="A545" s="5" t="s">
        <v>3</v>
      </c>
      <c r="B545" s="6">
        <v>0</v>
      </c>
      <c r="C545" s="7">
        <v>1496</v>
      </c>
      <c r="D545" s="7">
        <f t="shared" si="10"/>
        <v>1496</v>
      </c>
      <c r="E545" s="1"/>
      <c r="F545" s="1">
        <v>618</v>
      </c>
      <c r="H545" s="1"/>
      <c r="I545" s="16"/>
      <c r="J545" s="25"/>
      <c r="M545" s="1"/>
      <c r="N545" s="1"/>
      <c r="O545" s="1"/>
    </row>
    <row r="546" spans="1:15" s="11" customFormat="1">
      <c r="A546" s="5" t="s">
        <v>3</v>
      </c>
      <c r="B546" s="6">
        <v>0</v>
      </c>
      <c r="C546" s="7">
        <v>3291</v>
      </c>
      <c r="D546" s="7">
        <f t="shared" si="10"/>
        <v>3291</v>
      </c>
      <c r="E546" s="1"/>
      <c r="F546" s="1">
        <v>619</v>
      </c>
      <c r="H546" s="1"/>
      <c r="I546" s="16"/>
      <c r="J546" s="25"/>
      <c r="M546" s="1"/>
      <c r="N546" s="1"/>
      <c r="O546" s="1"/>
    </row>
    <row r="547" spans="1:15" s="11" customFormat="1">
      <c r="A547" s="5" t="s">
        <v>161</v>
      </c>
      <c r="B547" s="6">
        <v>0</v>
      </c>
      <c r="C547" s="7">
        <v>96</v>
      </c>
      <c r="D547" s="7">
        <f t="shared" si="10"/>
        <v>96</v>
      </c>
      <c r="E547" s="1"/>
      <c r="F547" s="1">
        <v>620</v>
      </c>
      <c r="H547" s="1"/>
      <c r="I547" s="16"/>
      <c r="J547" s="25"/>
      <c r="M547" s="1"/>
      <c r="N547" s="1"/>
      <c r="O547" s="1"/>
    </row>
    <row r="548" spans="1:15" s="11" customFormat="1">
      <c r="A548" s="5" t="s">
        <v>3</v>
      </c>
      <c r="B548" s="6">
        <v>0</v>
      </c>
      <c r="C548" s="7">
        <v>1905</v>
      </c>
      <c r="D548" s="7">
        <f t="shared" si="10"/>
        <v>1905</v>
      </c>
      <c r="E548" s="1"/>
      <c r="F548" s="1">
        <v>621</v>
      </c>
      <c r="H548" s="1"/>
      <c r="I548" s="16"/>
      <c r="J548" s="25"/>
      <c r="M548" s="1"/>
      <c r="N548" s="1"/>
      <c r="O548" s="1"/>
    </row>
    <row r="549" spans="1:15" s="11" customFormat="1">
      <c r="A549" s="5" t="s">
        <v>10</v>
      </c>
      <c r="B549" s="6">
        <v>0</v>
      </c>
      <c r="C549" s="7">
        <v>72</v>
      </c>
      <c r="D549" s="7">
        <f t="shared" si="10"/>
        <v>72</v>
      </c>
      <c r="E549" s="1"/>
      <c r="F549" s="1">
        <v>622</v>
      </c>
      <c r="H549" s="1"/>
      <c r="I549" s="16"/>
      <c r="J549" s="25"/>
      <c r="M549" s="1"/>
      <c r="N549" s="1"/>
      <c r="O549" s="1"/>
    </row>
    <row r="550" spans="1:15" s="11" customFormat="1">
      <c r="A550" s="5" t="s">
        <v>49</v>
      </c>
      <c r="B550" s="6">
        <v>0</v>
      </c>
      <c r="C550" s="7">
        <v>64</v>
      </c>
      <c r="D550" s="7">
        <f t="shared" si="10"/>
        <v>64</v>
      </c>
      <c r="E550" s="1"/>
      <c r="F550" s="1">
        <v>623</v>
      </c>
      <c r="H550" s="1"/>
      <c r="I550" s="16"/>
      <c r="J550" s="25"/>
      <c r="M550" s="1"/>
      <c r="N550" s="1"/>
      <c r="O550" s="1"/>
    </row>
    <row r="551" spans="1:15" s="11" customFormat="1">
      <c r="A551" s="5" t="s">
        <v>3</v>
      </c>
      <c r="B551" s="6">
        <v>0</v>
      </c>
      <c r="C551" s="7">
        <v>1761</v>
      </c>
      <c r="D551" s="7">
        <f t="shared" si="10"/>
        <v>1761</v>
      </c>
      <c r="E551" s="1"/>
      <c r="F551" s="1">
        <v>624</v>
      </c>
      <c r="H551" s="1"/>
      <c r="I551" s="16"/>
      <c r="J551" s="25"/>
      <c r="M551" s="1"/>
      <c r="N551" s="1"/>
      <c r="O551" s="1"/>
    </row>
    <row r="552" spans="1:15" s="11" customFormat="1">
      <c r="A552" s="5" t="s">
        <v>49</v>
      </c>
      <c r="B552" s="6">
        <v>0</v>
      </c>
      <c r="C552" s="7">
        <v>47</v>
      </c>
      <c r="D552" s="7">
        <f t="shared" si="10"/>
        <v>47</v>
      </c>
      <c r="E552" s="1"/>
      <c r="F552" s="1">
        <v>625</v>
      </c>
      <c r="H552" s="1"/>
      <c r="I552" s="16"/>
      <c r="J552" s="25"/>
      <c r="M552" s="1"/>
      <c r="N552" s="1"/>
      <c r="O552" s="1"/>
    </row>
    <row r="553" spans="1:15" s="11" customFormat="1">
      <c r="A553" s="5" t="s">
        <v>3</v>
      </c>
      <c r="B553" s="6">
        <v>0</v>
      </c>
      <c r="C553" s="7">
        <v>1450</v>
      </c>
      <c r="D553" s="7">
        <f t="shared" si="10"/>
        <v>1450</v>
      </c>
      <c r="E553" s="1"/>
      <c r="F553" s="1">
        <v>626</v>
      </c>
      <c r="H553" s="1"/>
      <c r="I553" s="16"/>
      <c r="J553" s="25"/>
      <c r="M553" s="1"/>
      <c r="N553" s="1"/>
      <c r="O553" s="1"/>
    </row>
    <row r="554" spans="1:15" s="11" customFormat="1">
      <c r="A554" s="5" t="s">
        <v>3</v>
      </c>
      <c r="B554" s="6">
        <v>0</v>
      </c>
      <c r="C554" s="7">
        <v>1498</v>
      </c>
      <c r="D554" s="7">
        <f t="shared" si="10"/>
        <v>1498</v>
      </c>
      <c r="E554" s="1"/>
      <c r="F554" s="1">
        <v>627</v>
      </c>
      <c r="H554" s="1"/>
      <c r="I554" s="16"/>
      <c r="J554" s="25"/>
      <c r="M554" s="1"/>
      <c r="N554" s="1"/>
      <c r="O554" s="1"/>
    </row>
    <row r="555" spans="1:15" s="11" customFormat="1">
      <c r="A555" s="5" t="s">
        <v>161</v>
      </c>
      <c r="B555" s="6">
        <v>0</v>
      </c>
      <c r="C555" s="7">
        <v>10</v>
      </c>
      <c r="D555" s="7">
        <f t="shared" si="10"/>
        <v>10</v>
      </c>
      <c r="E555" s="1"/>
      <c r="F555" s="1">
        <v>628</v>
      </c>
      <c r="H555" s="1"/>
      <c r="I555" s="16"/>
      <c r="J555" s="25"/>
      <c r="M555" s="1"/>
      <c r="N555" s="1"/>
      <c r="O555" s="1"/>
    </row>
    <row r="556" spans="1:15" s="11" customFormat="1">
      <c r="A556" s="5" t="s">
        <v>49</v>
      </c>
      <c r="B556" s="6">
        <v>0</v>
      </c>
      <c r="C556" s="7">
        <v>30</v>
      </c>
      <c r="D556" s="7">
        <f t="shared" si="10"/>
        <v>30</v>
      </c>
      <c r="E556" s="1"/>
      <c r="F556" s="1">
        <v>629</v>
      </c>
      <c r="H556" s="1"/>
      <c r="I556" s="16"/>
      <c r="J556" s="25"/>
      <c r="M556" s="1"/>
      <c r="N556" s="1"/>
      <c r="O556" s="1"/>
    </row>
    <row r="557" spans="1:15" s="11" customFormat="1">
      <c r="A557" s="5" t="s">
        <v>19</v>
      </c>
      <c r="B557" s="6">
        <v>0</v>
      </c>
      <c r="C557" s="7">
        <v>5</v>
      </c>
      <c r="D557" s="7">
        <f t="shared" si="10"/>
        <v>5</v>
      </c>
      <c r="E557" s="1"/>
      <c r="F557" s="1">
        <v>630</v>
      </c>
      <c r="H557" s="1"/>
      <c r="I557" s="16"/>
      <c r="J557" s="25"/>
      <c r="M557" s="1"/>
      <c r="N557" s="1"/>
      <c r="O557" s="1"/>
    </row>
    <row r="558" spans="1:15" s="11" customFormat="1">
      <c r="A558" s="5" t="s">
        <v>3</v>
      </c>
      <c r="B558" s="6">
        <v>0</v>
      </c>
      <c r="C558" s="7">
        <v>1653</v>
      </c>
      <c r="D558" s="7">
        <f t="shared" si="10"/>
        <v>1653</v>
      </c>
      <c r="E558" s="1"/>
      <c r="F558" s="1">
        <v>631</v>
      </c>
      <c r="H558" s="1"/>
      <c r="I558" s="16"/>
      <c r="J558" s="25"/>
      <c r="M558" s="1"/>
      <c r="N558" s="1"/>
      <c r="O558" s="1"/>
    </row>
    <row r="559" spans="1:15" s="11" customFormat="1">
      <c r="A559" s="5" t="s">
        <v>29</v>
      </c>
      <c r="B559" s="6">
        <v>0</v>
      </c>
      <c r="C559" s="7">
        <v>16</v>
      </c>
      <c r="D559" s="7">
        <f t="shared" si="10"/>
        <v>16</v>
      </c>
      <c r="E559" s="1"/>
      <c r="F559" s="1">
        <v>632</v>
      </c>
      <c r="H559" s="1"/>
      <c r="I559" s="16"/>
      <c r="J559" s="25"/>
      <c r="M559" s="1"/>
      <c r="N559" s="1"/>
      <c r="O559" s="1"/>
    </row>
    <row r="560" spans="1:15" s="11" customFormat="1">
      <c r="A560" s="5" t="s">
        <v>3</v>
      </c>
      <c r="B560" s="6">
        <v>0</v>
      </c>
      <c r="C560" s="7">
        <v>2785</v>
      </c>
      <c r="D560" s="7">
        <f t="shared" si="10"/>
        <v>2785</v>
      </c>
      <c r="E560" s="1"/>
      <c r="F560" s="1">
        <v>633</v>
      </c>
      <c r="H560" s="1"/>
      <c r="I560" s="16"/>
      <c r="J560" s="25"/>
      <c r="M560" s="1"/>
      <c r="N560" s="1"/>
      <c r="O560" s="1"/>
    </row>
    <row r="561" spans="1:15" s="11" customFormat="1">
      <c r="A561" s="5" t="s">
        <v>19</v>
      </c>
      <c r="B561" s="6">
        <v>0</v>
      </c>
      <c r="C561" s="7">
        <v>5</v>
      </c>
      <c r="D561" s="7">
        <f t="shared" si="10"/>
        <v>5</v>
      </c>
      <c r="E561" s="1"/>
      <c r="F561" s="1">
        <v>634</v>
      </c>
      <c r="H561" s="1"/>
      <c r="I561" s="16"/>
      <c r="J561" s="25"/>
      <c r="M561" s="1"/>
      <c r="N561" s="1"/>
      <c r="O561" s="1"/>
    </row>
    <row r="562" spans="1:15" s="11" customFormat="1">
      <c r="A562" s="5" t="s">
        <v>3</v>
      </c>
      <c r="B562" s="6">
        <v>0</v>
      </c>
      <c r="C562" s="7">
        <v>2390</v>
      </c>
      <c r="D562" s="7">
        <f t="shared" si="10"/>
        <v>2390</v>
      </c>
      <c r="E562" s="1"/>
      <c r="F562" s="1">
        <v>635</v>
      </c>
      <c r="H562" s="1"/>
      <c r="I562" s="16"/>
      <c r="J562" s="25"/>
      <c r="M562" s="1"/>
      <c r="N562" s="1"/>
      <c r="O562" s="1"/>
    </row>
    <row r="563" spans="1:15" s="11" customFormat="1">
      <c r="A563" s="5" t="s">
        <v>161</v>
      </c>
      <c r="B563" s="6">
        <v>0</v>
      </c>
      <c r="C563" s="7">
        <v>31</v>
      </c>
      <c r="D563" s="7">
        <f t="shared" si="10"/>
        <v>31</v>
      </c>
      <c r="E563" s="1"/>
      <c r="F563" s="1">
        <v>636</v>
      </c>
      <c r="H563" s="1"/>
      <c r="I563" s="16"/>
      <c r="J563" s="25"/>
      <c r="M563" s="1"/>
      <c r="N563" s="1"/>
      <c r="O563" s="1"/>
    </row>
    <row r="564" spans="1:15" s="11" customFormat="1">
      <c r="A564" s="5" t="s">
        <v>49</v>
      </c>
      <c r="B564" s="6">
        <v>0</v>
      </c>
      <c r="C564" s="7">
        <v>153</v>
      </c>
      <c r="D564" s="7">
        <f t="shared" si="10"/>
        <v>153</v>
      </c>
      <c r="E564" s="1"/>
      <c r="F564" s="1">
        <v>637</v>
      </c>
      <c r="H564" s="1"/>
      <c r="I564" s="16"/>
      <c r="J564" s="25"/>
      <c r="M564" s="1"/>
      <c r="N564" s="1"/>
      <c r="O564" s="1"/>
    </row>
    <row r="565" spans="1:15" s="11" customFormat="1">
      <c r="A565" s="5" t="s">
        <v>19</v>
      </c>
      <c r="B565" s="6">
        <v>0</v>
      </c>
      <c r="C565" s="7">
        <v>1</v>
      </c>
      <c r="D565" s="7">
        <f t="shared" si="10"/>
        <v>1</v>
      </c>
      <c r="E565" s="1"/>
      <c r="F565" s="1">
        <v>638</v>
      </c>
      <c r="H565" s="1"/>
      <c r="I565" s="16"/>
      <c r="J565" s="25"/>
      <c r="M565" s="1"/>
      <c r="N565" s="1"/>
      <c r="O565" s="1"/>
    </row>
    <row r="566" spans="1:15" s="11" customFormat="1">
      <c r="A566" s="5" t="s">
        <v>3</v>
      </c>
      <c r="B566" s="6">
        <v>0</v>
      </c>
      <c r="C566" s="7">
        <v>1415</v>
      </c>
      <c r="D566" s="7">
        <f t="shared" si="10"/>
        <v>1415</v>
      </c>
      <c r="E566" s="1"/>
      <c r="F566" s="1">
        <v>639</v>
      </c>
      <c r="H566" s="1"/>
      <c r="I566" s="16"/>
      <c r="J566" s="25"/>
      <c r="M566" s="1"/>
      <c r="N566" s="1"/>
      <c r="O566" s="1"/>
    </row>
    <row r="567" spans="1:15" s="11" customFormat="1">
      <c r="A567" s="5"/>
      <c r="B567" s="6"/>
      <c r="C567" s="7"/>
      <c r="D567" s="7"/>
      <c r="E567" s="1"/>
      <c r="F567" s="1"/>
      <c r="H567" s="1"/>
      <c r="I567" s="16"/>
      <c r="J567" s="25"/>
      <c r="M567" s="1"/>
      <c r="N567" s="1"/>
      <c r="O567" s="1"/>
    </row>
    <row r="568" spans="1:15" s="11" customFormat="1">
      <c r="A568" s="5" t="s">
        <v>5</v>
      </c>
      <c r="B568" s="6">
        <v>0</v>
      </c>
      <c r="C568" s="7">
        <v>54</v>
      </c>
      <c r="D568" s="7">
        <f t="shared" si="10"/>
        <v>54</v>
      </c>
      <c r="E568" s="1"/>
      <c r="F568" s="1">
        <v>640</v>
      </c>
      <c r="H568" s="1"/>
      <c r="I568" s="16"/>
      <c r="J568" s="25"/>
      <c r="M568" s="1"/>
      <c r="N568" s="1"/>
      <c r="O568" s="1"/>
    </row>
    <row r="569" spans="1:15" s="11" customFormat="1">
      <c r="A569" s="5" t="s">
        <v>8</v>
      </c>
      <c r="B569" s="6">
        <v>0</v>
      </c>
      <c r="C569" s="7">
        <v>95</v>
      </c>
      <c r="D569" s="7">
        <f t="shared" si="10"/>
        <v>95</v>
      </c>
      <c r="E569" s="1"/>
      <c r="F569" s="1">
        <v>641</v>
      </c>
      <c r="H569" s="1"/>
      <c r="I569" s="16"/>
      <c r="J569" s="25"/>
      <c r="M569" s="1"/>
      <c r="N569" s="1"/>
      <c r="O569" s="1"/>
    </row>
    <row r="570" spans="1:15" s="11" customFormat="1">
      <c r="A570" s="5" t="s">
        <v>3</v>
      </c>
      <c r="B570" s="6">
        <v>113</v>
      </c>
      <c r="C570" s="7">
        <v>437</v>
      </c>
      <c r="D570" s="7">
        <f t="shared" si="10"/>
        <v>550</v>
      </c>
      <c r="E570" s="1"/>
      <c r="F570" s="1">
        <v>642</v>
      </c>
      <c r="H570" s="1"/>
      <c r="I570" s="16"/>
      <c r="J570" s="25"/>
      <c r="M570" s="1"/>
      <c r="N570" s="1"/>
      <c r="O570" s="1"/>
    </row>
    <row r="571" spans="1:15" s="11" customFormat="1">
      <c r="A571" s="5" t="s">
        <v>29</v>
      </c>
      <c r="B571" s="6">
        <v>0</v>
      </c>
      <c r="C571" s="7">
        <v>1</v>
      </c>
      <c r="D571" s="7">
        <f t="shared" si="10"/>
        <v>1</v>
      </c>
      <c r="E571" s="1"/>
      <c r="F571" s="1">
        <v>643</v>
      </c>
      <c r="H571" s="1"/>
      <c r="I571" s="16"/>
      <c r="J571" s="25"/>
      <c r="M571" s="1"/>
      <c r="N571" s="1"/>
      <c r="O571" s="1"/>
    </row>
    <row r="572" spans="1:15" s="11" customFormat="1">
      <c r="A572" s="5" t="s">
        <v>5</v>
      </c>
      <c r="B572" s="6">
        <v>0</v>
      </c>
      <c r="C572" s="7">
        <v>64</v>
      </c>
      <c r="D572" s="7">
        <f t="shared" si="10"/>
        <v>64</v>
      </c>
      <c r="E572" s="1"/>
      <c r="F572" s="1">
        <v>644</v>
      </c>
      <c r="H572" s="1"/>
      <c r="I572" s="16"/>
      <c r="J572" s="25"/>
      <c r="M572" s="1"/>
      <c r="N572" s="1"/>
      <c r="O572" s="1"/>
    </row>
    <row r="573" spans="1:15" s="11" customFormat="1">
      <c r="A573" s="5" t="s">
        <v>10</v>
      </c>
      <c r="B573" s="6">
        <v>0</v>
      </c>
      <c r="C573" s="7">
        <v>12</v>
      </c>
      <c r="D573" s="7">
        <f t="shared" si="10"/>
        <v>12</v>
      </c>
      <c r="E573" s="1"/>
      <c r="F573" s="1">
        <v>645</v>
      </c>
      <c r="H573" s="1"/>
      <c r="I573" s="16"/>
      <c r="J573" s="25"/>
      <c r="M573" s="1"/>
      <c r="N573" s="1"/>
      <c r="O573" s="1"/>
    </row>
    <row r="574" spans="1:15" s="11" customFormat="1">
      <c r="A574" s="5" t="s">
        <v>8</v>
      </c>
      <c r="B574" s="6">
        <v>0</v>
      </c>
      <c r="C574" s="7">
        <v>19</v>
      </c>
      <c r="D574" s="7">
        <f t="shared" si="10"/>
        <v>19</v>
      </c>
      <c r="E574" s="1"/>
      <c r="F574" s="1">
        <v>646</v>
      </c>
      <c r="H574" s="1"/>
      <c r="I574" s="16"/>
      <c r="J574" s="25"/>
      <c r="M574" s="1"/>
      <c r="N574" s="1"/>
      <c r="O574" s="1"/>
    </row>
    <row r="575" spans="1:15" s="11" customFormat="1">
      <c r="A575" s="5" t="s">
        <v>19</v>
      </c>
      <c r="B575" s="6">
        <v>0</v>
      </c>
      <c r="C575" s="7">
        <v>3</v>
      </c>
      <c r="D575" s="7">
        <f t="shared" si="10"/>
        <v>3</v>
      </c>
      <c r="E575" s="1"/>
      <c r="F575" s="1">
        <v>647</v>
      </c>
      <c r="H575" s="1"/>
      <c r="I575" s="16"/>
      <c r="J575" s="25"/>
      <c r="M575" s="1"/>
      <c r="N575" s="1"/>
      <c r="O575" s="1"/>
    </row>
    <row r="576" spans="1:15" s="11" customFormat="1">
      <c r="A576" s="5" t="s">
        <v>3</v>
      </c>
      <c r="B576" s="6">
        <f>390+831</f>
        <v>1221</v>
      </c>
      <c r="C576" s="7">
        <v>10561</v>
      </c>
      <c r="D576" s="7">
        <f t="shared" si="10"/>
        <v>11782</v>
      </c>
      <c r="E576" s="1"/>
      <c r="F576" s="1">
        <v>648</v>
      </c>
      <c r="H576" s="1"/>
      <c r="I576" s="16"/>
      <c r="J576" s="25"/>
      <c r="M576" s="1"/>
      <c r="N576" s="1"/>
      <c r="O576" s="1"/>
    </row>
    <row r="577" spans="1:15" s="11" customFormat="1">
      <c r="A577" s="5" t="s">
        <v>36</v>
      </c>
      <c r="B577" s="6">
        <v>0</v>
      </c>
      <c r="C577" s="7">
        <v>19</v>
      </c>
      <c r="D577" s="7">
        <f t="shared" si="10"/>
        <v>19</v>
      </c>
      <c r="E577" s="1"/>
      <c r="F577" s="1">
        <v>649</v>
      </c>
      <c r="H577" s="1"/>
      <c r="I577" s="16"/>
      <c r="J577" s="25"/>
      <c r="M577" s="1"/>
      <c r="N577" s="1"/>
      <c r="O577" s="1"/>
    </row>
    <row r="578" spans="1:15" s="11" customFormat="1">
      <c r="A578" s="5" t="s">
        <v>5</v>
      </c>
      <c r="B578" s="6">
        <v>0</v>
      </c>
      <c r="C578" s="7">
        <v>1</v>
      </c>
      <c r="D578" s="7">
        <f t="shared" si="10"/>
        <v>1</v>
      </c>
      <c r="E578" s="1"/>
      <c r="F578" s="1">
        <v>650</v>
      </c>
      <c r="H578" s="1"/>
      <c r="I578" s="16"/>
      <c r="J578" s="25"/>
      <c r="M578" s="1"/>
      <c r="N578" s="1"/>
      <c r="O578" s="1"/>
    </row>
    <row r="579" spans="1:15" s="11" customFormat="1">
      <c r="A579" s="5" t="s">
        <v>8</v>
      </c>
      <c r="B579" s="6">
        <v>0</v>
      </c>
      <c r="C579" s="7">
        <v>1</v>
      </c>
      <c r="D579" s="7">
        <f t="shared" si="10"/>
        <v>1</v>
      </c>
      <c r="E579" s="1"/>
      <c r="F579" s="1">
        <v>651</v>
      </c>
      <c r="H579" s="1"/>
      <c r="I579" s="16"/>
      <c r="J579" s="25"/>
      <c r="M579" s="1"/>
      <c r="N579" s="1"/>
      <c r="O579" s="1"/>
    </row>
    <row r="580" spans="1:15" s="11" customFormat="1">
      <c r="A580" s="5" t="s">
        <v>3</v>
      </c>
      <c r="B580" s="6">
        <v>100</v>
      </c>
      <c r="C580" s="7">
        <v>390</v>
      </c>
      <c r="D580" s="7">
        <f t="shared" si="10"/>
        <v>490</v>
      </c>
      <c r="E580" s="1"/>
      <c r="F580" s="1">
        <v>652</v>
      </c>
      <c r="H580" s="1"/>
      <c r="I580" s="16"/>
      <c r="J580" s="25"/>
      <c r="M580" s="1"/>
      <c r="N580" s="1"/>
      <c r="O580" s="1"/>
    </row>
    <row r="581" spans="1:15" s="11" customFormat="1">
      <c r="A581" s="5" t="s">
        <v>36</v>
      </c>
      <c r="B581" s="6">
        <v>0</v>
      </c>
      <c r="C581" s="7">
        <v>5</v>
      </c>
      <c r="D581" s="7">
        <f t="shared" si="10"/>
        <v>5</v>
      </c>
      <c r="E581" s="1"/>
      <c r="F581" s="1">
        <v>653</v>
      </c>
      <c r="H581" s="1"/>
      <c r="I581" s="16"/>
      <c r="J581" s="25"/>
      <c r="M581" s="1"/>
      <c r="N581" s="1"/>
      <c r="O581" s="1"/>
    </row>
    <row r="582" spans="1:15" s="11" customFormat="1">
      <c r="A582" s="5" t="s">
        <v>10</v>
      </c>
      <c r="B582" s="6">
        <v>0</v>
      </c>
      <c r="C582" s="7">
        <v>4</v>
      </c>
      <c r="D582" s="7">
        <f t="shared" si="10"/>
        <v>4</v>
      </c>
      <c r="E582" s="1"/>
      <c r="F582" s="1">
        <v>654</v>
      </c>
      <c r="H582" s="1"/>
      <c r="I582" s="16"/>
      <c r="J582" s="25"/>
      <c r="M582" s="1"/>
      <c r="N582" s="1"/>
      <c r="O582" s="1"/>
    </row>
    <row r="583" spans="1:15" s="11" customFormat="1">
      <c r="A583" s="5" t="s">
        <v>8</v>
      </c>
      <c r="B583" s="6">
        <v>0</v>
      </c>
      <c r="C583" s="7">
        <v>34</v>
      </c>
      <c r="D583" s="7">
        <f t="shared" si="10"/>
        <v>34</v>
      </c>
      <c r="E583" s="1"/>
      <c r="F583" s="1">
        <v>655</v>
      </c>
      <c r="H583" s="1"/>
      <c r="I583" s="16"/>
      <c r="J583" s="25"/>
      <c r="M583" s="1"/>
      <c r="N583" s="1"/>
      <c r="O583" s="1"/>
    </row>
    <row r="584" spans="1:15" s="11" customFormat="1">
      <c r="A584" s="5" t="s">
        <v>161</v>
      </c>
      <c r="B584" s="6">
        <v>0</v>
      </c>
      <c r="C584" s="7">
        <v>32</v>
      </c>
      <c r="D584" s="7">
        <f t="shared" si="10"/>
        <v>32</v>
      </c>
      <c r="E584" s="1"/>
      <c r="F584" s="1">
        <v>656</v>
      </c>
      <c r="H584" s="1"/>
      <c r="I584" s="16"/>
      <c r="J584" s="25"/>
      <c r="M584" s="1"/>
      <c r="N584" s="1"/>
      <c r="O584" s="1"/>
    </row>
    <row r="585" spans="1:15" s="11" customFormat="1">
      <c r="A585" s="5" t="s">
        <v>19</v>
      </c>
      <c r="B585" s="6">
        <v>0</v>
      </c>
      <c r="C585" s="7">
        <v>3</v>
      </c>
      <c r="D585" s="7">
        <f t="shared" si="10"/>
        <v>3</v>
      </c>
      <c r="E585" s="1"/>
      <c r="F585" s="1">
        <v>657</v>
      </c>
      <c r="H585" s="1"/>
      <c r="I585" s="16"/>
      <c r="J585" s="25"/>
      <c r="M585" s="1"/>
      <c r="N585" s="1"/>
      <c r="O585" s="1"/>
    </row>
    <row r="586" spans="1:15" s="11" customFormat="1">
      <c r="A586" s="5" t="s">
        <v>3</v>
      </c>
      <c r="B586" s="6">
        <v>46</v>
      </c>
      <c r="C586" s="7">
        <v>1748</v>
      </c>
      <c r="D586" s="7">
        <f t="shared" si="10"/>
        <v>1794</v>
      </c>
      <c r="E586" s="1"/>
      <c r="F586" s="1">
        <v>658</v>
      </c>
      <c r="H586" s="1"/>
      <c r="I586" s="16"/>
      <c r="J586" s="25"/>
      <c r="M586" s="1"/>
      <c r="N586" s="1"/>
      <c r="O586" s="1"/>
    </row>
    <row r="587" spans="1:15" s="11" customFormat="1">
      <c r="A587" s="5" t="s">
        <v>36</v>
      </c>
      <c r="B587" s="6">
        <v>0</v>
      </c>
      <c r="C587" s="7">
        <v>32</v>
      </c>
      <c r="D587" s="7">
        <f t="shared" si="10"/>
        <v>32</v>
      </c>
      <c r="E587" s="1"/>
      <c r="F587" s="1">
        <v>659</v>
      </c>
      <c r="H587" s="1"/>
      <c r="I587" s="16"/>
      <c r="J587" s="25"/>
      <c r="M587" s="1"/>
      <c r="N587" s="1"/>
      <c r="O587" s="1"/>
    </row>
    <row r="588" spans="1:15" s="11" customFormat="1">
      <c r="A588" s="5" t="s">
        <v>5</v>
      </c>
      <c r="B588" s="6">
        <v>0</v>
      </c>
      <c r="C588" s="7">
        <v>2</v>
      </c>
      <c r="D588" s="7">
        <f t="shared" si="10"/>
        <v>2</v>
      </c>
      <c r="E588" s="1"/>
      <c r="F588" s="1">
        <v>660</v>
      </c>
      <c r="H588" s="1"/>
      <c r="I588" s="16"/>
      <c r="J588" s="25"/>
      <c r="M588" s="1"/>
      <c r="N588" s="1"/>
      <c r="O588" s="1"/>
    </row>
    <row r="589" spans="1:15" s="11" customFormat="1">
      <c r="A589" s="5" t="s">
        <v>3</v>
      </c>
      <c r="B589" s="6">
        <v>188</v>
      </c>
      <c r="C589" s="7">
        <v>1382</v>
      </c>
      <c r="D589" s="7">
        <f t="shared" si="10"/>
        <v>1570</v>
      </c>
      <c r="E589" s="1"/>
      <c r="F589" s="1">
        <v>661</v>
      </c>
      <c r="H589" s="1"/>
      <c r="I589" s="16"/>
      <c r="J589" s="25"/>
      <c r="M589" s="1"/>
      <c r="N589" s="1"/>
      <c r="O589" s="1"/>
    </row>
    <row r="590" spans="1:15" s="11" customFormat="1">
      <c r="A590" s="5" t="s">
        <v>36</v>
      </c>
      <c r="B590" s="6">
        <v>0</v>
      </c>
      <c r="C590" s="7">
        <v>2</v>
      </c>
      <c r="D590" s="7">
        <f t="shared" si="10"/>
        <v>2</v>
      </c>
      <c r="E590" s="1"/>
      <c r="F590" s="1">
        <v>662</v>
      </c>
      <c r="H590" s="1"/>
      <c r="I590" s="16"/>
      <c r="J590" s="25"/>
      <c r="M590" s="1"/>
      <c r="N590" s="1"/>
      <c r="O590" s="1"/>
    </row>
    <row r="591" spans="1:15" s="11" customFormat="1">
      <c r="A591" s="5" t="s">
        <v>8</v>
      </c>
      <c r="B591" s="6">
        <v>0</v>
      </c>
      <c r="C591" s="7">
        <v>4</v>
      </c>
      <c r="D591" s="7">
        <f t="shared" si="10"/>
        <v>4</v>
      </c>
      <c r="E591" s="1"/>
      <c r="F591" s="1">
        <v>663</v>
      </c>
      <c r="H591" s="1"/>
      <c r="I591" s="16"/>
      <c r="J591" s="25"/>
      <c r="M591" s="1"/>
      <c r="N591" s="1"/>
      <c r="O591" s="1"/>
    </row>
    <row r="592" spans="1:15" s="11" customFormat="1">
      <c r="A592" s="5" t="s">
        <v>3</v>
      </c>
      <c r="B592" s="6">
        <v>0</v>
      </c>
      <c r="C592" s="7">
        <v>609</v>
      </c>
      <c r="D592" s="7">
        <f t="shared" si="10"/>
        <v>609</v>
      </c>
      <c r="E592" s="1"/>
      <c r="F592" s="1">
        <v>664</v>
      </c>
      <c r="H592" s="1"/>
      <c r="I592" s="16"/>
      <c r="J592" s="25"/>
      <c r="M592" s="1"/>
      <c r="N592" s="1"/>
      <c r="O592" s="1"/>
    </row>
    <row r="593" spans="1:15" s="11" customFormat="1">
      <c r="A593" s="5" t="s">
        <v>36</v>
      </c>
      <c r="B593" s="6">
        <v>0</v>
      </c>
      <c r="C593" s="7">
        <v>28</v>
      </c>
      <c r="D593" s="7">
        <f t="shared" si="10"/>
        <v>28</v>
      </c>
      <c r="E593" s="1"/>
      <c r="F593" s="1">
        <v>665</v>
      </c>
      <c r="H593" s="1"/>
      <c r="I593" s="16"/>
      <c r="J593" s="25"/>
      <c r="M593" s="1"/>
      <c r="N593" s="1"/>
      <c r="O593" s="1"/>
    </row>
    <row r="594" spans="1:15" s="11" customFormat="1">
      <c r="A594" s="5" t="s">
        <v>5</v>
      </c>
      <c r="B594" s="6">
        <v>0</v>
      </c>
      <c r="C594" s="7">
        <v>1</v>
      </c>
      <c r="D594" s="7">
        <f t="shared" si="10"/>
        <v>1</v>
      </c>
      <c r="E594" s="1"/>
      <c r="F594" s="1">
        <v>666</v>
      </c>
      <c r="H594" s="1"/>
      <c r="I594" s="16"/>
      <c r="J594" s="25"/>
      <c r="M594" s="1"/>
      <c r="N594" s="1"/>
      <c r="O594" s="1"/>
    </row>
    <row r="595" spans="1:15" s="11" customFormat="1">
      <c r="A595" s="5" t="s">
        <v>10</v>
      </c>
      <c r="B595" s="6">
        <v>0</v>
      </c>
      <c r="C595" s="7">
        <v>1</v>
      </c>
      <c r="D595" s="7">
        <f t="shared" si="10"/>
        <v>1</v>
      </c>
      <c r="E595" s="1"/>
      <c r="F595" s="1">
        <v>667</v>
      </c>
      <c r="H595" s="1"/>
      <c r="I595" s="16"/>
      <c r="J595" s="25"/>
      <c r="M595" s="1"/>
      <c r="N595" s="1"/>
      <c r="O595" s="1"/>
    </row>
    <row r="596" spans="1:15" s="11" customFormat="1">
      <c r="A596" s="5" t="s">
        <v>8</v>
      </c>
      <c r="B596" s="6">
        <v>0</v>
      </c>
      <c r="C596" s="7">
        <v>1</v>
      </c>
      <c r="D596" s="7">
        <f t="shared" ref="D596:D659" si="11">B596+C596</f>
        <v>1</v>
      </c>
      <c r="E596" s="1"/>
      <c r="F596" s="1">
        <v>668</v>
      </c>
      <c r="H596" s="1"/>
      <c r="I596" s="16"/>
      <c r="J596" s="25"/>
      <c r="M596" s="1"/>
      <c r="N596" s="1"/>
      <c r="O596" s="1"/>
    </row>
    <row r="597" spans="1:15" s="11" customFormat="1">
      <c r="A597" s="5" t="s">
        <v>161</v>
      </c>
      <c r="B597" s="6">
        <v>0</v>
      </c>
      <c r="C597" s="7">
        <v>3</v>
      </c>
      <c r="D597" s="7">
        <f t="shared" si="11"/>
        <v>3</v>
      </c>
      <c r="E597" s="1"/>
      <c r="F597" s="1">
        <v>669</v>
      </c>
      <c r="H597" s="1"/>
      <c r="I597" s="16"/>
      <c r="J597" s="25"/>
      <c r="M597" s="1"/>
      <c r="N597" s="1"/>
      <c r="O597" s="1"/>
    </row>
    <row r="598" spans="1:15" s="11" customFormat="1">
      <c r="A598" s="5" t="s">
        <v>3</v>
      </c>
      <c r="B598" s="6">
        <v>276</v>
      </c>
      <c r="C598" s="7">
        <v>788</v>
      </c>
      <c r="D598" s="7">
        <f t="shared" si="11"/>
        <v>1064</v>
      </c>
      <c r="E598" s="1"/>
      <c r="F598" s="1">
        <v>670</v>
      </c>
      <c r="H598" s="1"/>
      <c r="I598" s="16"/>
      <c r="J598" s="25"/>
      <c r="M598" s="1"/>
      <c r="N598" s="1"/>
      <c r="O598" s="1"/>
    </row>
    <row r="599" spans="1:15" s="11" customFormat="1">
      <c r="A599" s="5" t="s">
        <v>36</v>
      </c>
      <c r="B599" s="6">
        <v>0</v>
      </c>
      <c r="C599" s="7">
        <v>30</v>
      </c>
      <c r="D599" s="7">
        <f t="shared" si="11"/>
        <v>30</v>
      </c>
      <c r="E599" s="1"/>
      <c r="F599" s="1">
        <v>671</v>
      </c>
      <c r="H599" s="1"/>
      <c r="I599" s="16"/>
      <c r="J599" s="25"/>
      <c r="M599" s="1"/>
      <c r="N599" s="1"/>
      <c r="O599" s="1"/>
    </row>
    <row r="600" spans="1:15" s="11" customFormat="1">
      <c r="A600" s="5" t="s">
        <v>5</v>
      </c>
      <c r="B600" s="6">
        <v>0</v>
      </c>
      <c r="C600" s="7">
        <v>17</v>
      </c>
      <c r="D600" s="7">
        <f t="shared" si="11"/>
        <v>17</v>
      </c>
      <c r="E600" s="1"/>
      <c r="F600" s="1">
        <v>672</v>
      </c>
      <c r="H600" s="1"/>
      <c r="I600" s="16"/>
      <c r="J600" s="25"/>
      <c r="M600" s="1"/>
      <c r="N600" s="1"/>
      <c r="O600" s="1"/>
    </row>
    <row r="601" spans="1:15" s="11" customFormat="1">
      <c r="A601" s="5" t="s">
        <v>8</v>
      </c>
      <c r="B601" s="6">
        <v>0</v>
      </c>
      <c r="C601" s="7">
        <v>9</v>
      </c>
      <c r="D601" s="7">
        <f t="shared" si="11"/>
        <v>9</v>
      </c>
      <c r="E601" s="1"/>
      <c r="F601" s="1">
        <v>673</v>
      </c>
      <c r="H601" s="1"/>
      <c r="I601" s="16"/>
      <c r="J601" s="25"/>
      <c r="M601" s="1"/>
      <c r="N601" s="1"/>
      <c r="O601" s="1"/>
    </row>
    <row r="602" spans="1:15" s="11" customFormat="1">
      <c r="A602" s="5" t="s">
        <v>161</v>
      </c>
      <c r="B602" s="6">
        <v>0</v>
      </c>
      <c r="C602" s="7">
        <v>14</v>
      </c>
      <c r="D602" s="7">
        <f t="shared" si="11"/>
        <v>14</v>
      </c>
      <c r="E602" s="1"/>
      <c r="F602" s="1">
        <v>674</v>
      </c>
      <c r="H602" s="1"/>
      <c r="I602" s="16"/>
      <c r="J602" s="25"/>
      <c r="M602" s="1"/>
      <c r="N602" s="1"/>
      <c r="O602" s="1"/>
    </row>
    <row r="603" spans="1:15" s="11" customFormat="1">
      <c r="A603" s="5" t="s">
        <v>3</v>
      </c>
      <c r="B603" s="6">
        <v>339</v>
      </c>
      <c r="C603" s="7">
        <v>2112</v>
      </c>
      <c r="D603" s="7">
        <f t="shared" si="11"/>
        <v>2451</v>
      </c>
      <c r="E603" s="1"/>
      <c r="F603" s="1">
        <v>675</v>
      </c>
      <c r="H603" s="1"/>
      <c r="I603" s="16"/>
      <c r="J603" s="25"/>
      <c r="M603" s="1"/>
      <c r="N603" s="1"/>
      <c r="O603" s="1"/>
    </row>
    <row r="604" spans="1:15" s="11" customFormat="1">
      <c r="A604" s="5" t="s">
        <v>36</v>
      </c>
      <c r="B604" s="6">
        <v>0</v>
      </c>
      <c r="C604" s="7">
        <v>9</v>
      </c>
      <c r="D604" s="7">
        <f t="shared" si="11"/>
        <v>9</v>
      </c>
      <c r="E604" s="1"/>
      <c r="F604" s="1">
        <v>676</v>
      </c>
      <c r="H604" s="1"/>
      <c r="I604" s="16"/>
      <c r="J604" s="25"/>
      <c r="M604" s="1"/>
      <c r="N604" s="1"/>
      <c r="O604" s="1"/>
    </row>
    <row r="605" spans="1:15" s="11" customFormat="1">
      <c r="A605" s="5" t="s">
        <v>8</v>
      </c>
      <c r="B605" s="6">
        <v>0</v>
      </c>
      <c r="C605" s="7">
        <v>2</v>
      </c>
      <c r="D605" s="7">
        <f t="shared" si="11"/>
        <v>2</v>
      </c>
      <c r="E605" s="1"/>
      <c r="F605" s="1">
        <v>677</v>
      </c>
      <c r="H605" s="1"/>
      <c r="I605" s="16"/>
      <c r="J605" s="25"/>
      <c r="M605" s="1"/>
      <c r="N605" s="1"/>
      <c r="O605" s="1"/>
    </row>
    <row r="606" spans="1:15" s="11" customFormat="1">
      <c r="A606" s="5" t="s">
        <v>3</v>
      </c>
      <c r="B606" s="6">
        <v>98</v>
      </c>
      <c r="C606" s="7">
        <v>600</v>
      </c>
      <c r="D606" s="7">
        <f t="shared" si="11"/>
        <v>698</v>
      </c>
      <c r="E606" s="1"/>
      <c r="F606" s="1">
        <v>678</v>
      </c>
      <c r="H606" s="1"/>
      <c r="I606" s="16"/>
      <c r="J606" s="25"/>
      <c r="M606" s="1"/>
      <c r="N606" s="1"/>
      <c r="O606" s="1"/>
    </row>
    <row r="607" spans="1:15" s="11" customFormat="1">
      <c r="A607" s="5" t="s">
        <v>161</v>
      </c>
      <c r="B607" s="6">
        <v>0</v>
      </c>
      <c r="C607" s="7">
        <v>31</v>
      </c>
      <c r="D607" s="7">
        <f t="shared" si="11"/>
        <v>31</v>
      </c>
      <c r="E607" s="1"/>
      <c r="F607" s="1">
        <v>679</v>
      </c>
      <c r="H607" s="1"/>
      <c r="I607" s="16"/>
      <c r="J607" s="25"/>
      <c r="M607" s="1"/>
      <c r="N607" s="1"/>
      <c r="O607" s="1"/>
    </row>
    <row r="608" spans="1:15" s="11" customFormat="1">
      <c r="A608" s="5" t="s">
        <v>3</v>
      </c>
      <c r="B608" s="6">
        <v>225</v>
      </c>
      <c r="C608" s="7">
        <v>469</v>
      </c>
      <c r="D608" s="7">
        <f t="shared" si="11"/>
        <v>694</v>
      </c>
      <c r="E608" s="1"/>
      <c r="F608" s="1">
        <v>680</v>
      </c>
      <c r="H608" s="1"/>
      <c r="I608" s="16"/>
      <c r="J608" s="25"/>
      <c r="M608" s="1"/>
      <c r="N608" s="1"/>
      <c r="O608" s="1"/>
    </row>
    <row r="609" spans="1:15" s="11" customFormat="1">
      <c r="A609" s="5" t="s">
        <v>36</v>
      </c>
      <c r="B609" s="6">
        <v>0</v>
      </c>
      <c r="C609" s="7">
        <v>75</v>
      </c>
      <c r="D609" s="7">
        <f t="shared" si="11"/>
        <v>75</v>
      </c>
      <c r="E609" s="1"/>
      <c r="F609" s="1">
        <v>681</v>
      </c>
      <c r="H609" s="1"/>
      <c r="I609" s="16"/>
      <c r="J609" s="25"/>
      <c r="M609" s="1"/>
      <c r="N609" s="1"/>
      <c r="O609" s="1"/>
    </row>
    <row r="610" spans="1:15" s="11" customFormat="1">
      <c r="A610" s="5" t="s">
        <v>5</v>
      </c>
      <c r="B610" s="6">
        <v>0</v>
      </c>
      <c r="C610" s="7">
        <v>4</v>
      </c>
      <c r="D610" s="7">
        <f t="shared" si="11"/>
        <v>4</v>
      </c>
      <c r="E610" s="1"/>
      <c r="F610" s="1">
        <v>682</v>
      </c>
      <c r="H610" s="1"/>
      <c r="I610" s="16"/>
      <c r="J610" s="25"/>
      <c r="M610" s="1"/>
      <c r="N610" s="1"/>
      <c r="O610" s="1"/>
    </row>
    <row r="611" spans="1:15" s="11" customFormat="1">
      <c r="A611" s="5" t="s">
        <v>8</v>
      </c>
      <c r="B611" s="6">
        <v>0</v>
      </c>
      <c r="C611" s="7">
        <v>3</v>
      </c>
      <c r="D611" s="7">
        <f t="shared" si="11"/>
        <v>3</v>
      </c>
      <c r="E611" s="1"/>
      <c r="F611" s="1">
        <v>683</v>
      </c>
      <c r="H611" s="1"/>
      <c r="I611" s="16"/>
      <c r="J611" s="25"/>
      <c r="M611" s="1"/>
      <c r="N611" s="1"/>
      <c r="O611" s="1"/>
    </row>
    <row r="612" spans="1:15" s="11" customFormat="1">
      <c r="A612" s="5" t="s">
        <v>161</v>
      </c>
      <c r="B612" s="6">
        <v>0</v>
      </c>
      <c r="C612" s="7">
        <v>3</v>
      </c>
      <c r="D612" s="7">
        <f t="shared" si="11"/>
        <v>3</v>
      </c>
      <c r="E612" s="1"/>
      <c r="F612" s="1">
        <v>684</v>
      </c>
      <c r="H612" s="1"/>
      <c r="I612" s="16"/>
      <c r="J612" s="25"/>
      <c r="M612" s="1"/>
      <c r="N612" s="1"/>
      <c r="O612" s="1"/>
    </row>
    <row r="613" spans="1:15" s="11" customFormat="1">
      <c r="A613" s="5" t="s">
        <v>3</v>
      </c>
      <c r="B613" s="6">
        <f>128+4</f>
        <v>132</v>
      </c>
      <c r="C613" s="7">
        <v>1024</v>
      </c>
      <c r="D613" s="7">
        <f t="shared" si="11"/>
        <v>1156</v>
      </c>
      <c r="E613" s="1"/>
      <c r="F613" s="1">
        <v>685</v>
      </c>
      <c r="H613" s="1"/>
      <c r="I613" s="16"/>
      <c r="J613" s="25"/>
      <c r="M613" s="1"/>
      <c r="N613" s="1"/>
      <c r="O613" s="1"/>
    </row>
    <row r="614" spans="1:15" s="11" customFormat="1">
      <c r="A614" s="5" t="s">
        <v>36</v>
      </c>
      <c r="B614" s="6">
        <v>0</v>
      </c>
      <c r="C614" s="7">
        <v>34</v>
      </c>
      <c r="D614" s="7">
        <f t="shared" si="11"/>
        <v>34</v>
      </c>
      <c r="E614" s="1"/>
      <c r="F614" s="1">
        <v>686</v>
      </c>
      <c r="H614" s="1"/>
      <c r="I614" s="16"/>
      <c r="J614" s="25"/>
      <c r="M614" s="1"/>
      <c r="N614" s="1"/>
      <c r="O614" s="1"/>
    </row>
    <row r="615" spans="1:15" s="11" customFormat="1">
      <c r="A615" s="5" t="s">
        <v>5</v>
      </c>
      <c r="B615" s="6">
        <v>0</v>
      </c>
      <c r="C615" s="7">
        <v>16</v>
      </c>
      <c r="D615" s="7">
        <f t="shared" si="11"/>
        <v>16</v>
      </c>
      <c r="E615" s="1"/>
      <c r="F615" s="1">
        <v>687</v>
      </c>
      <c r="H615" s="1"/>
      <c r="I615" s="16"/>
      <c r="J615" s="25"/>
      <c r="M615" s="1"/>
      <c r="N615" s="1"/>
      <c r="O615" s="1"/>
    </row>
    <row r="616" spans="1:15" s="11" customFormat="1">
      <c r="A616" s="5" t="s">
        <v>10</v>
      </c>
      <c r="B616" s="6">
        <v>0</v>
      </c>
      <c r="C616" s="7">
        <v>9</v>
      </c>
      <c r="D616" s="7">
        <f t="shared" si="11"/>
        <v>9</v>
      </c>
      <c r="E616" s="1"/>
      <c r="F616" s="1">
        <v>688</v>
      </c>
      <c r="H616" s="1"/>
      <c r="I616" s="16"/>
      <c r="J616" s="25"/>
      <c r="M616" s="1"/>
      <c r="N616" s="1"/>
      <c r="O616" s="1"/>
    </row>
    <row r="617" spans="1:15" s="11" customFormat="1">
      <c r="A617" s="5" t="s">
        <v>8</v>
      </c>
      <c r="B617" s="6">
        <v>0</v>
      </c>
      <c r="C617" s="7">
        <v>125</v>
      </c>
      <c r="D617" s="7">
        <f t="shared" si="11"/>
        <v>125</v>
      </c>
      <c r="E617" s="1"/>
      <c r="F617" s="1">
        <v>689</v>
      </c>
      <c r="H617" s="1"/>
      <c r="I617" s="16"/>
      <c r="J617" s="25"/>
      <c r="M617" s="1"/>
      <c r="N617" s="1"/>
      <c r="O617" s="1"/>
    </row>
    <row r="618" spans="1:15" s="11" customFormat="1">
      <c r="A618" s="5" t="s">
        <v>3</v>
      </c>
      <c r="B618" s="6">
        <f>1894+28+6</f>
        <v>1928</v>
      </c>
      <c r="C618" s="7">
        <v>4392</v>
      </c>
      <c r="D618" s="7">
        <f t="shared" si="11"/>
        <v>6320</v>
      </c>
      <c r="E618" s="1"/>
      <c r="F618" s="1">
        <v>690</v>
      </c>
      <c r="H618" s="1"/>
      <c r="I618" s="16"/>
      <c r="J618" s="25"/>
      <c r="M618" s="1"/>
      <c r="N618" s="1"/>
      <c r="O618" s="1"/>
    </row>
    <row r="619" spans="1:15" s="11" customFormat="1">
      <c r="A619" s="5" t="s">
        <v>36</v>
      </c>
      <c r="B619" s="6">
        <v>0</v>
      </c>
      <c r="C619" s="7">
        <v>1</v>
      </c>
      <c r="D619" s="7">
        <f t="shared" si="11"/>
        <v>1</v>
      </c>
      <c r="E619" s="1"/>
      <c r="F619" s="1">
        <v>691</v>
      </c>
      <c r="H619" s="1"/>
      <c r="I619" s="16"/>
      <c r="J619" s="25"/>
      <c r="M619" s="1"/>
      <c r="N619" s="1"/>
      <c r="O619" s="1"/>
    </row>
    <row r="620" spans="1:15" s="11" customFormat="1">
      <c r="A620" s="5" t="s">
        <v>3</v>
      </c>
      <c r="B620" s="6">
        <v>157</v>
      </c>
      <c r="C620" s="7">
        <v>601</v>
      </c>
      <c r="D620" s="7">
        <f t="shared" si="11"/>
        <v>758</v>
      </c>
      <c r="E620" s="1"/>
      <c r="F620" s="1">
        <v>692</v>
      </c>
      <c r="H620" s="1"/>
      <c r="I620" s="16"/>
      <c r="J620" s="25"/>
      <c r="M620" s="1"/>
      <c r="N620" s="1"/>
      <c r="O620" s="1"/>
    </row>
    <row r="621" spans="1:15" s="11" customFormat="1">
      <c r="A621" s="5" t="s">
        <v>36</v>
      </c>
      <c r="B621" s="6">
        <v>0</v>
      </c>
      <c r="C621" s="7">
        <v>12</v>
      </c>
      <c r="D621" s="7">
        <f t="shared" si="11"/>
        <v>12</v>
      </c>
      <c r="E621" s="1"/>
      <c r="F621" s="1">
        <v>693</v>
      </c>
      <c r="H621" s="1"/>
      <c r="I621" s="16"/>
      <c r="J621" s="25"/>
      <c r="M621" s="1"/>
      <c r="N621" s="1"/>
      <c r="O621" s="1"/>
    </row>
    <row r="622" spans="1:15" s="11" customFormat="1">
      <c r="A622" s="5" t="s">
        <v>5</v>
      </c>
      <c r="B622" s="6">
        <v>0</v>
      </c>
      <c r="C622" s="7">
        <v>39</v>
      </c>
      <c r="D622" s="7">
        <f t="shared" si="11"/>
        <v>39</v>
      </c>
      <c r="E622" s="1"/>
      <c r="F622" s="1">
        <v>694</v>
      </c>
      <c r="H622" s="1"/>
      <c r="I622" s="16"/>
      <c r="J622" s="25"/>
      <c r="M622" s="1"/>
      <c r="N622" s="1"/>
      <c r="O622" s="1"/>
    </row>
    <row r="623" spans="1:15" s="11" customFormat="1">
      <c r="A623" s="5" t="s">
        <v>8</v>
      </c>
      <c r="B623" s="6">
        <v>0</v>
      </c>
      <c r="C623" s="7">
        <v>10</v>
      </c>
      <c r="D623" s="7">
        <f t="shared" si="11"/>
        <v>10</v>
      </c>
      <c r="E623" s="1"/>
      <c r="F623" s="1">
        <v>695</v>
      </c>
      <c r="H623" s="1"/>
      <c r="I623" s="16"/>
      <c r="J623" s="25"/>
      <c r="M623" s="1"/>
      <c r="N623" s="1"/>
      <c r="O623" s="1"/>
    </row>
    <row r="624" spans="1:15" s="11" customFormat="1">
      <c r="A624" s="5" t="s">
        <v>3</v>
      </c>
      <c r="B624" s="6">
        <f>251+1</f>
        <v>252</v>
      </c>
      <c r="C624" s="7">
        <v>1177</v>
      </c>
      <c r="D624" s="7">
        <f t="shared" si="11"/>
        <v>1429</v>
      </c>
      <c r="E624" s="1"/>
      <c r="F624" s="1">
        <v>696</v>
      </c>
      <c r="H624" s="1"/>
      <c r="I624" s="16"/>
      <c r="J624" s="25"/>
      <c r="M624" s="1"/>
      <c r="N624" s="1"/>
      <c r="O624" s="1"/>
    </row>
    <row r="625" spans="1:15" s="11" customFormat="1">
      <c r="A625" s="5" t="s">
        <v>36</v>
      </c>
      <c r="B625" s="6">
        <v>0</v>
      </c>
      <c r="C625" s="7">
        <v>21</v>
      </c>
      <c r="D625" s="7">
        <f t="shared" si="11"/>
        <v>21</v>
      </c>
      <c r="E625" s="1"/>
      <c r="F625" s="1">
        <v>697</v>
      </c>
      <c r="H625" s="1"/>
      <c r="I625" s="16"/>
      <c r="J625" s="25"/>
      <c r="M625" s="1"/>
      <c r="N625" s="1"/>
      <c r="O625" s="1"/>
    </row>
    <row r="626" spans="1:15" s="11" customFormat="1">
      <c r="A626" s="5" t="s">
        <v>10</v>
      </c>
      <c r="B626" s="6">
        <v>0</v>
      </c>
      <c r="C626" s="7">
        <v>7</v>
      </c>
      <c r="D626" s="7">
        <f t="shared" si="11"/>
        <v>7</v>
      </c>
      <c r="E626" s="1"/>
      <c r="F626" s="1">
        <v>698</v>
      </c>
      <c r="H626" s="1"/>
      <c r="I626" s="16"/>
      <c r="J626" s="25"/>
      <c r="M626" s="1"/>
      <c r="N626" s="1"/>
      <c r="O626" s="1"/>
    </row>
    <row r="627" spans="1:15" s="11" customFormat="1">
      <c r="A627" s="5" t="s">
        <v>3</v>
      </c>
      <c r="B627" s="6">
        <v>31</v>
      </c>
      <c r="C627" s="7">
        <v>762</v>
      </c>
      <c r="D627" s="7">
        <f t="shared" si="11"/>
        <v>793</v>
      </c>
      <c r="E627" s="1"/>
      <c r="F627" s="1">
        <v>699</v>
      </c>
      <c r="H627" s="1"/>
      <c r="I627" s="16"/>
      <c r="J627" s="25"/>
      <c r="M627" s="1"/>
      <c r="N627" s="1"/>
      <c r="O627" s="1"/>
    </row>
    <row r="628" spans="1:15" s="11" customFormat="1">
      <c r="A628" s="5" t="s">
        <v>5</v>
      </c>
      <c r="B628" s="6">
        <v>0</v>
      </c>
      <c r="C628" s="7">
        <v>1</v>
      </c>
      <c r="D628" s="7">
        <f t="shared" si="11"/>
        <v>1</v>
      </c>
      <c r="E628" s="1"/>
      <c r="F628" s="1">
        <v>700</v>
      </c>
      <c r="H628" s="1"/>
      <c r="I628" s="16"/>
      <c r="J628" s="25"/>
      <c r="M628" s="1"/>
      <c r="N628" s="1"/>
      <c r="O628" s="1"/>
    </row>
    <row r="629" spans="1:15" s="11" customFormat="1">
      <c r="A629" s="5" t="s">
        <v>8</v>
      </c>
      <c r="B629" s="6">
        <v>0</v>
      </c>
      <c r="C629" s="7">
        <v>1</v>
      </c>
      <c r="D629" s="7">
        <f t="shared" si="11"/>
        <v>1</v>
      </c>
      <c r="E629" s="1"/>
      <c r="F629" s="1">
        <v>701</v>
      </c>
      <c r="H629" s="1"/>
      <c r="I629" s="16"/>
      <c r="J629" s="25"/>
      <c r="M629" s="1"/>
      <c r="N629" s="1"/>
      <c r="O629" s="1"/>
    </row>
    <row r="630" spans="1:15" s="11" customFormat="1">
      <c r="A630" s="5" t="s">
        <v>3</v>
      </c>
      <c r="B630" s="6">
        <v>118</v>
      </c>
      <c r="C630" s="7">
        <v>3051</v>
      </c>
      <c r="D630" s="7">
        <f t="shared" si="11"/>
        <v>3169</v>
      </c>
      <c r="E630" s="1"/>
      <c r="F630" s="1">
        <v>702</v>
      </c>
      <c r="H630" s="1"/>
      <c r="I630" s="16"/>
      <c r="J630" s="25"/>
      <c r="M630" s="1"/>
      <c r="N630" s="1"/>
      <c r="O630" s="1"/>
    </row>
    <row r="631" spans="1:15" s="11" customFormat="1">
      <c r="A631" s="5" t="s">
        <v>36</v>
      </c>
      <c r="B631" s="6">
        <v>0</v>
      </c>
      <c r="C631" s="7">
        <v>29</v>
      </c>
      <c r="D631" s="7">
        <f t="shared" si="11"/>
        <v>29</v>
      </c>
      <c r="E631" s="1"/>
      <c r="F631" s="1">
        <v>703</v>
      </c>
      <c r="H631" s="1"/>
      <c r="I631" s="16"/>
      <c r="J631" s="25"/>
      <c r="M631" s="1"/>
      <c r="N631" s="1"/>
      <c r="O631" s="1"/>
    </row>
    <row r="632" spans="1:15" s="11" customFormat="1">
      <c r="A632" s="5" t="s">
        <v>3</v>
      </c>
      <c r="B632" s="6">
        <v>157</v>
      </c>
      <c r="C632" s="7">
        <v>506</v>
      </c>
      <c r="D632" s="7">
        <f t="shared" si="11"/>
        <v>663</v>
      </c>
      <c r="E632" s="1"/>
      <c r="F632" s="1">
        <v>704</v>
      </c>
      <c r="H632" s="1"/>
      <c r="I632" s="16"/>
      <c r="J632" s="25"/>
      <c r="M632" s="1"/>
      <c r="N632" s="1"/>
      <c r="O632" s="1"/>
    </row>
    <row r="633" spans="1:15" s="11" customFormat="1">
      <c r="A633" s="5" t="s">
        <v>36</v>
      </c>
      <c r="B633" s="6">
        <v>0</v>
      </c>
      <c r="C633" s="7">
        <v>37</v>
      </c>
      <c r="D633" s="7">
        <f t="shared" si="11"/>
        <v>37</v>
      </c>
      <c r="E633" s="1"/>
      <c r="F633" s="1">
        <v>705</v>
      </c>
      <c r="H633" s="1"/>
      <c r="I633" s="16"/>
      <c r="J633" s="25"/>
      <c r="M633" s="1"/>
      <c r="N633" s="1"/>
      <c r="O633" s="1"/>
    </row>
    <row r="634" spans="1:15" s="11" customFormat="1">
      <c r="A634" s="5" t="s">
        <v>10</v>
      </c>
      <c r="B634" s="6">
        <v>0</v>
      </c>
      <c r="C634" s="7">
        <v>99</v>
      </c>
      <c r="D634" s="7">
        <f t="shared" si="11"/>
        <v>99</v>
      </c>
      <c r="E634" s="1"/>
      <c r="F634" s="1">
        <v>706</v>
      </c>
      <c r="H634" s="1"/>
      <c r="I634" s="16"/>
      <c r="J634" s="25"/>
      <c r="M634" s="1"/>
      <c r="N634" s="1"/>
      <c r="O634" s="1"/>
    </row>
    <row r="635" spans="1:15" s="11" customFormat="1">
      <c r="A635" s="5" t="s">
        <v>8</v>
      </c>
      <c r="B635" s="6">
        <v>0</v>
      </c>
      <c r="C635" s="7">
        <v>11</v>
      </c>
      <c r="D635" s="7">
        <f t="shared" si="11"/>
        <v>11</v>
      </c>
      <c r="E635" s="1"/>
      <c r="F635" s="1">
        <v>707</v>
      </c>
      <c r="H635" s="1"/>
      <c r="I635" s="16"/>
      <c r="J635" s="25"/>
      <c r="M635" s="1"/>
      <c r="N635" s="1"/>
      <c r="O635" s="1"/>
    </row>
    <row r="636" spans="1:15" s="11" customFormat="1">
      <c r="A636" s="5" t="s">
        <v>161</v>
      </c>
      <c r="B636" s="6">
        <v>0</v>
      </c>
      <c r="C636" s="7">
        <v>13</v>
      </c>
      <c r="D636" s="7">
        <f t="shared" si="11"/>
        <v>13</v>
      </c>
      <c r="E636" s="1"/>
      <c r="F636" s="1">
        <v>708</v>
      </c>
      <c r="H636" s="1"/>
      <c r="I636" s="16"/>
      <c r="J636" s="25"/>
      <c r="M636" s="1"/>
      <c r="N636" s="1"/>
      <c r="O636" s="1"/>
    </row>
    <row r="637" spans="1:15" s="11" customFormat="1">
      <c r="A637" s="5" t="s">
        <v>3</v>
      </c>
      <c r="B637" s="6">
        <f>742+5</f>
        <v>747</v>
      </c>
      <c r="C637" s="7">
        <v>1622</v>
      </c>
      <c r="D637" s="7">
        <f t="shared" si="11"/>
        <v>2369</v>
      </c>
      <c r="E637" s="1"/>
      <c r="F637" s="1">
        <v>709</v>
      </c>
      <c r="H637" s="1"/>
      <c r="I637" s="16"/>
      <c r="J637" s="25"/>
      <c r="M637" s="1"/>
      <c r="N637" s="1"/>
      <c r="O637" s="1"/>
    </row>
    <row r="638" spans="1:15" s="11" customFormat="1">
      <c r="A638" s="5" t="s">
        <v>36</v>
      </c>
      <c r="B638" s="6">
        <v>0</v>
      </c>
      <c r="C638" s="7">
        <v>8</v>
      </c>
      <c r="D638" s="7">
        <f t="shared" si="11"/>
        <v>8</v>
      </c>
      <c r="E638" s="1"/>
      <c r="F638" s="1">
        <v>710</v>
      </c>
      <c r="H638" s="1"/>
      <c r="I638" s="16"/>
      <c r="J638" s="25"/>
      <c r="M638" s="1"/>
      <c r="N638" s="1"/>
      <c r="O638" s="1"/>
    </row>
    <row r="639" spans="1:15" s="11" customFormat="1">
      <c r="A639" s="5" t="s">
        <v>5</v>
      </c>
      <c r="B639" s="6">
        <v>0</v>
      </c>
      <c r="C639" s="7">
        <v>5</v>
      </c>
      <c r="D639" s="7">
        <f t="shared" si="11"/>
        <v>5</v>
      </c>
      <c r="E639" s="1"/>
      <c r="F639" s="1">
        <v>711</v>
      </c>
      <c r="H639" s="1"/>
      <c r="I639" s="16"/>
      <c r="J639" s="25"/>
      <c r="M639" s="1"/>
      <c r="N639" s="1"/>
      <c r="O639" s="1"/>
    </row>
    <row r="640" spans="1:15" s="11" customFormat="1">
      <c r="A640" s="5" t="s">
        <v>8</v>
      </c>
      <c r="B640" s="6">
        <v>0</v>
      </c>
      <c r="C640" s="7">
        <v>24</v>
      </c>
      <c r="D640" s="7">
        <f t="shared" si="11"/>
        <v>24</v>
      </c>
      <c r="E640" s="1"/>
      <c r="F640" s="1">
        <v>712</v>
      </c>
      <c r="H640" s="1"/>
      <c r="I640" s="16"/>
      <c r="J640" s="25"/>
      <c r="M640" s="1"/>
      <c r="N640" s="1"/>
      <c r="O640" s="1"/>
    </row>
    <row r="641" spans="1:15" s="11" customFormat="1">
      <c r="A641" s="5" t="s">
        <v>3</v>
      </c>
      <c r="B641" s="6">
        <v>0</v>
      </c>
      <c r="C641" s="7">
        <v>1</v>
      </c>
      <c r="D641" s="7">
        <f t="shared" si="11"/>
        <v>1</v>
      </c>
      <c r="E641" s="1"/>
      <c r="F641" s="1">
        <v>713</v>
      </c>
      <c r="H641" s="1"/>
      <c r="I641" s="16"/>
      <c r="J641" s="25"/>
      <c r="M641" s="1"/>
      <c r="N641" s="1"/>
      <c r="O641" s="1"/>
    </row>
    <row r="642" spans="1:15" s="11" customFormat="1">
      <c r="A642" s="5" t="s">
        <v>3</v>
      </c>
      <c r="B642" s="6">
        <v>815</v>
      </c>
      <c r="C642" s="7">
        <v>11159</v>
      </c>
      <c r="D642" s="7">
        <f t="shared" si="11"/>
        <v>11974</v>
      </c>
      <c r="E642" s="1"/>
      <c r="F642" s="1">
        <v>714</v>
      </c>
      <c r="H642" s="1"/>
      <c r="I642" s="16"/>
      <c r="J642" s="25"/>
      <c r="M642" s="1"/>
      <c r="N642" s="1"/>
      <c r="O642" s="1"/>
    </row>
    <row r="643" spans="1:15" s="11" customFormat="1">
      <c r="A643" s="5" t="s">
        <v>36</v>
      </c>
      <c r="B643" s="6">
        <v>0</v>
      </c>
      <c r="C643" s="7">
        <v>2</v>
      </c>
      <c r="D643" s="7">
        <f t="shared" si="11"/>
        <v>2</v>
      </c>
      <c r="E643" s="1"/>
      <c r="F643" s="1">
        <v>715</v>
      </c>
      <c r="H643" s="1"/>
      <c r="I643" s="16"/>
      <c r="J643" s="25"/>
      <c r="M643" s="1"/>
      <c r="N643" s="1"/>
      <c r="O643" s="1"/>
    </row>
    <row r="644" spans="1:15" s="11" customFormat="1">
      <c r="A644" s="5"/>
      <c r="B644" s="6"/>
      <c r="C644" s="7"/>
      <c r="D644" s="7"/>
      <c r="E644" s="1"/>
      <c r="F644" s="1"/>
      <c r="H644" s="1"/>
      <c r="I644" s="16"/>
      <c r="J644" s="25"/>
      <c r="M644" s="1"/>
      <c r="N644" s="1"/>
      <c r="O644" s="1"/>
    </row>
    <row r="645" spans="1:15" s="11" customFormat="1">
      <c r="A645" s="5" t="s">
        <v>10</v>
      </c>
      <c r="B645" s="6">
        <v>75</v>
      </c>
      <c r="C645" s="7">
        <v>26</v>
      </c>
      <c r="D645" s="7">
        <f t="shared" si="11"/>
        <v>101</v>
      </c>
      <c r="E645" s="1"/>
      <c r="F645" s="1">
        <v>716</v>
      </c>
      <c r="H645" s="1"/>
      <c r="I645" s="16"/>
      <c r="J645" s="25"/>
      <c r="M645" s="1"/>
      <c r="N645" s="1"/>
      <c r="O645" s="1"/>
    </row>
    <row r="646" spans="1:15" s="11" customFormat="1">
      <c r="A646" s="5" t="s">
        <v>3</v>
      </c>
      <c r="B646" s="6">
        <f>349+4</f>
        <v>353</v>
      </c>
      <c r="C646" s="7">
        <v>3622</v>
      </c>
      <c r="D646" s="7">
        <f t="shared" si="11"/>
        <v>3975</v>
      </c>
      <c r="E646" s="1"/>
      <c r="F646" s="1">
        <v>717</v>
      </c>
      <c r="H646" s="1"/>
      <c r="I646" s="16"/>
      <c r="J646" s="25"/>
      <c r="M646" s="1"/>
      <c r="N646" s="1"/>
      <c r="O646" s="1"/>
    </row>
    <row r="647" spans="1:15" s="11" customFormat="1">
      <c r="A647" s="5" t="s">
        <v>5</v>
      </c>
      <c r="B647" s="6">
        <v>0</v>
      </c>
      <c r="C647" s="7">
        <v>38</v>
      </c>
      <c r="D647" s="7">
        <f t="shared" si="11"/>
        <v>38</v>
      </c>
      <c r="E647" s="1"/>
      <c r="F647" s="1">
        <v>718</v>
      </c>
      <c r="H647" s="1"/>
      <c r="I647" s="16"/>
      <c r="J647" s="25"/>
      <c r="M647" s="1"/>
      <c r="N647" s="1"/>
      <c r="O647" s="1"/>
    </row>
    <row r="648" spans="1:15" s="11" customFormat="1">
      <c r="A648" s="5" t="s">
        <v>3</v>
      </c>
      <c r="B648" s="6">
        <v>220</v>
      </c>
      <c r="C648" s="7">
        <v>3001</v>
      </c>
      <c r="D648" s="7">
        <f t="shared" si="11"/>
        <v>3221</v>
      </c>
      <c r="E648" s="1"/>
      <c r="F648" s="1">
        <v>719</v>
      </c>
      <c r="H648" s="1"/>
      <c r="I648" s="16"/>
      <c r="J648" s="25"/>
      <c r="M648" s="1"/>
      <c r="N648" s="1"/>
      <c r="O648" s="1"/>
    </row>
    <row r="649" spans="1:15" s="11" customFormat="1">
      <c r="A649" s="5" t="s">
        <v>36</v>
      </c>
      <c r="B649" s="6">
        <v>0</v>
      </c>
      <c r="C649" s="7">
        <v>10</v>
      </c>
      <c r="D649" s="7">
        <f t="shared" si="11"/>
        <v>10</v>
      </c>
      <c r="E649" s="1"/>
      <c r="F649" s="1">
        <v>720</v>
      </c>
      <c r="H649" s="1"/>
      <c r="I649" s="16"/>
      <c r="J649" s="25"/>
      <c r="M649" s="1"/>
      <c r="N649" s="1"/>
      <c r="O649" s="1"/>
    </row>
    <row r="650" spans="1:15" s="11" customFormat="1">
      <c r="A650" s="5" t="s">
        <v>5</v>
      </c>
      <c r="B650" s="6">
        <v>0</v>
      </c>
      <c r="C650" s="7">
        <v>17</v>
      </c>
      <c r="D650" s="7">
        <f t="shared" si="11"/>
        <v>17</v>
      </c>
      <c r="E650" s="1"/>
      <c r="F650" s="1">
        <v>721</v>
      </c>
      <c r="H650" s="1"/>
      <c r="I650" s="16"/>
      <c r="J650" s="25"/>
      <c r="M650" s="1"/>
      <c r="N650" s="1"/>
      <c r="O650" s="1"/>
    </row>
    <row r="651" spans="1:15" s="11" customFormat="1">
      <c r="A651" s="5" t="s">
        <v>2</v>
      </c>
      <c r="B651" s="6">
        <v>152</v>
      </c>
      <c r="C651" s="7">
        <v>1</v>
      </c>
      <c r="D651" s="7">
        <f t="shared" si="11"/>
        <v>153</v>
      </c>
      <c r="E651" s="1"/>
      <c r="F651" s="1">
        <v>722</v>
      </c>
      <c r="H651" s="1"/>
      <c r="I651" s="16"/>
      <c r="J651" s="25"/>
      <c r="M651" s="1"/>
      <c r="N651" s="1"/>
      <c r="O651" s="1"/>
    </row>
    <row r="652" spans="1:15" s="11" customFormat="1">
      <c r="A652" s="5" t="s">
        <v>10</v>
      </c>
      <c r="B652" s="6">
        <v>0</v>
      </c>
      <c r="C652" s="7">
        <v>3</v>
      </c>
      <c r="D652" s="7">
        <f t="shared" si="11"/>
        <v>3</v>
      </c>
      <c r="E652" s="1"/>
      <c r="F652" s="1">
        <v>723</v>
      </c>
      <c r="H652" s="1"/>
      <c r="I652" s="16"/>
      <c r="J652" s="25"/>
      <c r="M652" s="1"/>
      <c r="N652" s="1"/>
      <c r="O652" s="1"/>
    </row>
    <row r="653" spans="1:15" s="11" customFormat="1">
      <c r="A653" s="5" t="s">
        <v>3</v>
      </c>
      <c r="B653" s="6">
        <f>399+1</f>
        <v>400</v>
      </c>
      <c r="C653" s="7">
        <v>2021</v>
      </c>
      <c r="D653" s="7">
        <f t="shared" si="11"/>
        <v>2421</v>
      </c>
      <c r="E653" s="1"/>
      <c r="F653" s="1">
        <v>724</v>
      </c>
      <c r="H653" s="1"/>
      <c r="I653" s="16"/>
      <c r="J653" s="25"/>
      <c r="M653" s="1"/>
      <c r="N653" s="1"/>
      <c r="O653" s="1"/>
    </row>
    <row r="654" spans="1:15" s="11" customFormat="1">
      <c r="A654" s="5" t="s">
        <v>2</v>
      </c>
      <c r="B654" s="6">
        <v>64</v>
      </c>
      <c r="C654" s="7">
        <v>4</v>
      </c>
      <c r="D654" s="7">
        <f t="shared" si="11"/>
        <v>68</v>
      </c>
      <c r="E654" s="1"/>
      <c r="F654" s="1">
        <v>725</v>
      </c>
      <c r="H654" s="1"/>
      <c r="I654" s="16"/>
      <c r="J654" s="25"/>
      <c r="M654" s="1"/>
      <c r="N654" s="1"/>
      <c r="O654" s="1"/>
    </row>
    <row r="655" spans="1:15" s="11" customFormat="1">
      <c r="A655" s="5" t="s">
        <v>10</v>
      </c>
      <c r="B655" s="6">
        <v>0</v>
      </c>
      <c r="C655" s="7">
        <v>2</v>
      </c>
      <c r="D655" s="7">
        <f t="shared" si="11"/>
        <v>2</v>
      </c>
      <c r="E655" s="1"/>
      <c r="F655" s="1">
        <v>726</v>
      </c>
      <c r="H655" s="1"/>
      <c r="I655" s="16"/>
      <c r="J655" s="25"/>
      <c r="M655" s="1"/>
      <c r="N655" s="1"/>
      <c r="O655" s="1"/>
    </row>
    <row r="656" spans="1:15" s="11" customFormat="1">
      <c r="A656" s="5" t="s">
        <v>3</v>
      </c>
      <c r="B656" s="6">
        <v>0</v>
      </c>
      <c r="C656" s="7">
        <v>1654</v>
      </c>
      <c r="D656" s="7">
        <f t="shared" si="11"/>
        <v>1654</v>
      </c>
      <c r="E656" s="1"/>
      <c r="F656" s="1">
        <v>727</v>
      </c>
      <c r="H656" s="1"/>
      <c r="I656" s="16"/>
      <c r="J656" s="25"/>
      <c r="M656" s="1"/>
      <c r="N656" s="1"/>
      <c r="O656" s="1"/>
    </row>
    <row r="657" spans="1:15" s="11" customFormat="1">
      <c r="A657" s="5" t="s">
        <v>36</v>
      </c>
      <c r="B657" s="6">
        <v>0</v>
      </c>
      <c r="C657" s="7">
        <v>1</v>
      </c>
      <c r="D657" s="7">
        <f t="shared" si="11"/>
        <v>1</v>
      </c>
      <c r="E657" s="1"/>
      <c r="F657" s="1">
        <v>728</v>
      </c>
      <c r="H657" s="1"/>
      <c r="I657" s="16"/>
      <c r="J657" s="25"/>
      <c r="M657" s="1"/>
      <c r="N657" s="1"/>
      <c r="O657" s="1"/>
    </row>
    <row r="658" spans="1:15" s="11" customFormat="1">
      <c r="A658" s="5" t="s">
        <v>3</v>
      </c>
      <c r="B658" s="6">
        <v>31</v>
      </c>
      <c r="C658" s="7">
        <v>1470</v>
      </c>
      <c r="D658" s="7">
        <f t="shared" si="11"/>
        <v>1501</v>
      </c>
      <c r="E658" s="1"/>
      <c r="F658" s="1">
        <v>729</v>
      </c>
      <c r="H658" s="1"/>
      <c r="I658" s="16"/>
      <c r="J658" s="25"/>
      <c r="M658" s="1"/>
      <c r="N658" s="1"/>
      <c r="O658" s="1"/>
    </row>
    <row r="659" spans="1:15" s="11" customFormat="1">
      <c r="A659" s="5" t="s">
        <v>36</v>
      </c>
      <c r="B659" s="6">
        <v>0</v>
      </c>
      <c r="C659" s="7">
        <v>24</v>
      </c>
      <c r="D659" s="7">
        <f t="shared" si="11"/>
        <v>24</v>
      </c>
      <c r="E659" s="1"/>
      <c r="F659" s="1">
        <v>730</v>
      </c>
      <c r="H659" s="1"/>
      <c r="I659" s="16"/>
      <c r="J659" s="25"/>
      <c r="M659" s="1"/>
      <c r="N659" s="1"/>
      <c r="O659" s="1"/>
    </row>
    <row r="660" spans="1:15" s="11" customFormat="1">
      <c r="A660" s="5" t="s">
        <v>3</v>
      </c>
      <c r="B660" s="6">
        <v>34</v>
      </c>
      <c r="C660" s="7">
        <v>366</v>
      </c>
      <c r="D660" s="7">
        <f t="shared" ref="D660:D725" si="12">B660+C660</f>
        <v>400</v>
      </c>
      <c r="E660" s="1"/>
      <c r="F660" s="1">
        <v>731</v>
      </c>
      <c r="H660" s="1"/>
      <c r="I660" s="16"/>
      <c r="J660" s="25"/>
      <c r="M660" s="1"/>
      <c r="N660" s="1"/>
      <c r="O660" s="1"/>
    </row>
    <row r="661" spans="1:15" s="11" customFormat="1">
      <c r="A661" s="5" t="s">
        <v>3</v>
      </c>
      <c r="B661" s="6">
        <v>0</v>
      </c>
      <c r="C661" s="7">
        <v>2</v>
      </c>
      <c r="D661" s="7">
        <f t="shared" si="12"/>
        <v>2</v>
      </c>
      <c r="E661" s="1"/>
      <c r="F661" s="1">
        <v>732</v>
      </c>
      <c r="H661" s="1"/>
      <c r="I661" s="16"/>
      <c r="J661" s="25"/>
      <c r="M661" s="1"/>
      <c r="N661" s="1"/>
      <c r="O661" s="1"/>
    </row>
    <row r="662" spans="1:15" s="11" customFormat="1">
      <c r="A662" s="5" t="s">
        <v>3</v>
      </c>
      <c r="B662" s="6">
        <f>491+1</f>
        <v>492</v>
      </c>
      <c r="C662" s="7">
        <v>1020</v>
      </c>
      <c r="D662" s="7">
        <f t="shared" si="12"/>
        <v>1512</v>
      </c>
      <c r="E662" s="1"/>
      <c r="F662" s="1">
        <v>733</v>
      </c>
      <c r="H662" s="1"/>
      <c r="I662" s="16"/>
      <c r="J662" s="25"/>
      <c r="M662" s="1"/>
      <c r="N662" s="1"/>
      <c r="O662" s="1"/>
    </row>
    <row r="663" spans="1:15" s="11" customFormat="1">
      <c r="A663" s="5" t="s">
        <v>5</v>
      </c>
      <c r="B663" s="6">
        <v>0</v>
      </c>
      <c r="C663" s="7">
        <v>5</v>
      </c>
      <c r="D663" s="7">
        <f t="shared" si="12"/>
        <v>5</v>
      </c>
      <c r="E663" s="1"/>
      <c r="F663" s="1">
        <v>734</v>
      </c>
      <c r="H663" s="1"/>
      <c r="I663" s="16"/>
      <c r="J663" s="25"/>
      <c r="M663" s="1"/>
      <c r="N663" s="1"/>
      <c r="O663" s="1"/>
    </row>
    <row r="664" spans="1:15" s="11" customFormat="1">
      <c r="A664" s="5" t="s">
        <v>3</v>
      </c>
      <c r="B664" s="6">
        <v>204</v>
      </c>
      <c r="C664" s="7">
        <v>1588</v>
      </c>
      <c r="D664" s="7">
        <f t="shared" si="12"/>
        <v>1792</v>
      </c>
      <c r="E664" s="1"/>
      <c r="F664" s="1">
        <v>735</v>
      </c>
      <c r="H664" s="1"/>
      <c r="I664" s="16"/>
      <c r="J664" s="25"/>
      <c r="M664" s="1"/>
      <c r="N664" s="1"/>
      <c r="O664" s="1"/>
    </row>
    <row r="665" spans="1:15" s="11" customFormat="1">
      <c r="A665" s="5" t="s">
        <v>3</v>
      </c>
      <c r="B665" s="6">
        <v>133</v>
      </c>
      <c r="C665" s="7">
        <v>1167</v>
      </c>
      <c r="D665" s="7">
        <f t="shared" si="12"/>
        <v>1300</v>
      </c>
      <c r="E665" s="1"/>
      <c r="F665" s="1">
        <v>736</v>
      </c>
      <c r="H665" s="1"/>
      <c r="I665" s="16"/>
      <c r="J665" s="25"/>
      <c r="M665" s="1"/>
      <c r="N665" s="1"/>
      <c r="O665" s="1"/>
    </row>
    <row r="666" spans="1:15" s="11" customFormat="1">
      <c r="A666" s="5" t="s">
        <v>5</v>
      </c>
      <c r="B666" s="6">
        <v>0</v>
      </c>
      <c r="C666" s="7">
        <v>2</v>
      </c>
      <c r="D666" s="7">
        <f t="shared" si="12"/>
        <v>2</v>
      </c>
      <c r="E666" s="1"/>
      <c r="F666" s="1">
        <v>737</v>
      </c>
      <c r="H666" s="1"/>
      <c r="I666" s="16"/>
      <c r="J666" s="25"/>
      <c r="M666" s="1"/>
      <c r="N666" s="1"/>
      <c r="O666" s="1"/>
    </row>
    <row r="667" spans="1:15" s="11" customFormat="1">
      <c r="A667" s="5" t="s">
        <v>3</v>
      </c>
      <c r="B667" s="6">
        <v>44</v>
      </c>
      <c r="C667" s="7">
        <v>954</v>
      </c>
      <c r="D667" s="7">
        <f t="shared" si="12"/>
        <v>998</v>
      </c>
      <c r="E667" s="1"/>
      <c r="F667" s="1">
        <v>738</v>
      </c>
      <c r="H667" s="1"/>
      <c r="I667" s="16"/>
      <c r="J667" s="25"/>
      <c r="M667" s="1"/>
      <c r="N667" s="1"/>
      <c r="O667" s="1"/>
    </row>
    <row r="668" spans="1:15" s="11" customFormat="1">
      <c r="A668" s="5" t="s">
        <v>5</v>
      </c>
      <c r="B668" s="6">
        <v>0</v>
      </c>
      <c r="C668" s="7">
        <v>79</v>
      </c>
      <c r="D668" s="7">
        <f t="shared" si="12"/>
        <v>79</v>
      </c>
      <c r="E668" s="1"/>
      <c r="F668" s="1">
        <v>739</v>
      </c>
      <c r="H668" s="1"/>
      <c r="I668" s="16"/>
      <c r="J668" s="25"/>
      <c r="M668" s="1"/>
      <c r="N668" s="1"/>
      <c r="O668" s="1"/>
    </row>
    <row r="669" spans="1:15" s="11" customFormat="1">
      <c r="A669" s="5" t="s">
        <v>3</v>
      </c>
      <c r="B669" s="6">
        <v>101</v>
      </c>
      <c r="C669" s="7">
        <v>824</v>
      </c>
      <c r="D669" s="7">
        <f t="shared" si="12"/>
        <v>925</v>
      </c>
      <c r="E669" s="1"/>
      <c r="F669" s="1">
        <v>740</v>
      </c>
      <c r="H669" s="1"/>
      <c r="I669" s="16"/>
      <c r="J669" s="25"/>
      <c r="M669" s="1"/>
      <c r="N669" s="1"/>
      <c r="O669" s="1"/>
    </row>
    <row r="670" spans="1:15" s="11" customFormat="1">
      <c r="A670" s="5" t="s">
        <v>3</v>
      </c>
      <c r="B670" s="6">
        <v>82</v>
      </c>
      <c r="C670" s="7">
        <v>418</v>
      </c>
      <c r="D670" s="7">
        <f t="shared" si="12"/>
        <v>500</v>
      </c>
      <c r="E670" s="1"/>
      <c r="F670" s="1">
        <v>741</v>
      </c>
      <c r="H670" s="1"/>
      <c r="I670" s="16"/>
      <c r="J670" s="25"/>
      <c r="M670" s="1"/>
      <c r="N670" s="1"/>
      <c r="O670" s="1"/>
    </row>
    <row r="671" spans="1:15" s="11" customFormat="1">
      <c r="A671" s="5" t="s">
        <v>3</v>
      </c>
      <c r="B671" s="6">
        <v>107</v>
      </c>
      <c r="C671" s="7">
        <v>818</v>
      </c>
      <c r="D671" s="7">
        <f t="shared" si="12"/>
        <v>925</v>
      </c>
      <c r="E671" s="1"/>
      <c r="F671" s="1">
        <v>742</v>
      </c>
      <c r="H671" s="1"/>
      <c r="I671" s="16"/>
      <c r="J671" s="25"/>
      <c r="M671" s="1"/>
      <c r="N671" s="1"/>
      <c r="O671" s="1"/>
    </row>
    <row r="672" spans="1:15" s="11" customFormat="1">
      <c r="A672" s="5" t="s">
        <v>5</v>
      </c>
      <c r="B672" s="6">
        <v>0</v>
      </c>
      <c r="C672" s="7">
        <v>10</v>
      </c>
      <c r="D672" s="7">
        <f t="shared" si="12"/>
        <v>10</v>
      </c>
      <c r="E672" s="1"/>
      <c r="F672" s="1">
        <v>743</v>
      </c>
      <c r="H672" s="1"/>
      <c r="I672" s="16"/>
      <c r="J672" s="25"/>
      <c r="M672" s="1"/>
      <c r="N672" s="1"/>
      <c r="O672" s="1"/>
    </row>
    <row r="673" spans="1:15" s="11" customFormat="1">
      <c r="A673" s="5" t="s">
        <v>19</v>
      </c>
      <c r="B673" s="6">
        <v>0</v>
      </c>
      <c r="C673" s="7">
        <v>7</v>
      </c>
      <c r="D673" s="7">
        <f t="shared" si="12"/>
        <v>7</v>
      </c>
      <c r="E673" s="1"/>
      <c r="F673" s="1">
        <v>744</v>
      </c>
      <c r="H673" s="1"/>
      <c r="I673" s="16"/>
      <c r="J673" s="25"/>
      <c r="M673" s="1"/>
      <c r="N673" s="1"/>
      <c r="O673" s="1"/>
    </row>
    <row r="674" spans="1:15" s="11" customFormat="1">
      <c r="A674" s="5" t="s">
        <v>3</v>
      </c>
      <c r="B674" s="6">
        <f>167+2</f>
        <v>169</v>
      </c>
      <c r="C674" s="7">
        <v>2304</v>
      </c>
      <c r="D674" s="7">
        <f t="shared" si="12"/>
        <v>2473</v>
      </c>
      <c r="E674" s="1"/>
      <c r="F674" s="1">
        <v>745</v>
      </c>
      <c r="H674" s="1"/>
      <c r="I674" s="16"/>
      <c r="J674" s="25"/>
      <c r="M674" s="1"/>
      <c r="N674" s="1"/>
      <c r="O674" s="1"/>
    </row>
    <row r="675" spans="1:15" s="11" customFormat="1">
      <c r="A675" s="5" t="s">
        <v>36</v>
      </c>
      <c r="B675" s="6">
        <v>0</v>
      </c>
      <c r="C675" s="7">
        <v>60</v>
      </c>
      <c r="D675" s="7">
        <f t="shared" si="12"/>
        <v>60</v>
      </c>
      <c r="E675" s="1"/>
      <c r="F675" s="1">
        <v>746</v>
      </c>
      <c r="H675" s="1"/>
      <c r="I675" s="16"/>
      <c r="J675" s="25"/>
      <c r="M675" s="1"/>
      <c r="N675" s="1"/>
      <c r="O675" s="1"/>
    </row>
    <row r="676" spans="1:15" s="11" customFormat="1">
      <c r="A676" s="5" t="s">
        <v>3</v>
      </c>
      <c r="B676" s="6">
        <v>101</v>
      </c>
      <c r="C676" s="7">
        <v>1162</v>
      </c>
      <c r="D676" s="7">
        <f t="shared" si="12"/>
        <v>1263</v>
      </c>
      <c r="E676" s="1"/>
      <c r="F676" s="1">
        <v>747</v>
      </c>
      <c r="H676" s="1"/>
      <c r="I676" s="16"/>
      <c r="J676" s="25"/>
      <c r="M676" s="1"/>
      <c r="N676" s="1"/>
      <c r="O676" s="1"/>
    </row>
    <row r="677" spans="1:15" s="11" customFormat="1">
      <c r="A677" s="5" t="s">
        <v>3</v>
      </c>
      <c r="B677" s="6">
        <f>48+1</f>
        <v>49</v>
      </c>
      <c r="C677" s="7">
        <v>1457</v>
      </c>
      <c r="D677" s="7">
        <f t="shared" si="12"/>
        <v>1506</v>
      </c>
      <c r="E677" s="1"/>
      <c r="F677" s="1">
        <v>748</v>
      </c>
      <c r="H677" s="1"/>
      <c r="I677" s="16"/>
      <c r="J677" s="25"/>
      <c r="M677" s="1"/>
      <c r="N677" s="1"/>
      <c r="O677" s="1"/>
    </row>
    <row r="678" spans="1:15" s="11" customFormat="1">
      <c r="A678" s="5" t="s">
        <v>36</v>
      </c>
      <c r="B678" s="6">
        <v>0</v>
      </c>
      <c r="C678" s="7">
        <v>10</v>
      </c>
      <c r="D678" s="7">
        <f t="shared" si="12"/>
        <v>10</v>
      </c>
      <c r="E678" s="1"/>
      <c r="F678" s="1">
        <v>749</v>
      </c>
      <c r="H678" s="1"/>
      <c r="I678" s="16"/>
      <c r="J678" s="25"/>
      <c r="M678" s="1"/>
      <c r="N678" s="1"/>
      <c r="O678" s="1"/>
    </row>
    <row r="679" spans="1:15" s="11" customFormat="1">
      <c r="A679" s="5" t="s">
        <v>10</v>
      </c>
      <c r="B679" s="6">
        <v>0</v>
      </c>
      <c r="C679" s="7">
        <v>8</v>
      </c>
      <c r="D679" s="7">
        <f t="shared" si="12"/>
        <v>8</v>
      </c>
      <c r="E679" s="1"/>
      <c r="F679" s="1">
        <v>750</v>
      </c>
      <c r="H679" s="1"/>
      <c r="I679" s="16"/>
      <c r="J679" s="25"/>
      <c r="M679" s="1"/>
      <c r="N679" s="1"/>
      <c r="O679" s="1"/>
    </row>
    <row r="680" spans="1:15" s="11" customFormat="1">
      <c r="A680" s="5" t="s">
        <v>3</v>
      </c>
      <c r="B680" s="6">
        <v>0</v>
      </c>
      <c r="C680" s="7">
        <v>2145</v>
      </c>
      <c r="D680" s="7">
        <f t="shared" si="12"/>
        <v>2145</v>
      </c>
      <c r="E680" s="1"/>
      <c r="F680" s="1">
        <v>751</v>
      </c>
      <c r="H680" s="1"/>
      <c r="I680" s="16"/>
      <c r="J680" s="25"/>
      <c r="M680" s="1"/>
      <c r="N680" s="1"/>
      <c r="O680" s="1"/>
    </row>
    <row r="681" spans="1:15" s="11" customFormat="1">
      <c r="A681" s="5" t="s">
        <v>5</v>
      </c>
      <c r="B681" s="6">
        <v>0</v>
      </c>
      <c r="C681" s="7">
        <v>2</v>
      </c>
      <c r="D681" s="7">
        <f t="shared" si="12"/>
        <v>2</v>
      </c>
      <c r="E681" s="1"/>
      <c r="F681" s="1">
        <v>752</v>
      </c>
      <c r="H681" s="1"/>
      <c r="I681" s="16"/>
      <c r="J681" s="25"/>
      <c r="M681" s="1"/>
      <c r="N681" s="1"/>
      <c r="O681" s="1"/>
    </row>
    <row r="682" spans="1:15" s="11" customFormat="1">
      <c r="A682" s="5" t="s">
        <v>2</v>
      </c>
      <c r="B682" s="6">
        <v>997</v>
      </c>
      <c r="C682" s="7">
        <v>12</v>
      </c>
      <c r="D682" s="7">
        <f t="shared" si="12"/>
        <v>1009</v>
      </c>
      <c r="E682" s="1"/>
      <c r="F682" s="1">
        <v>753</v>
      </c>
      <c r="H682" s="1"/>
      <c r="I682" s="16"/>
      <c r="J682" s="25"/>
      <c r="M682" s="1"/>
      <c r="N682" s="1"/>
      <c r="O682" s="1"/>
    </row>
    <row r="683" spans="1:15" s="11" customFormat="1">
      <c r="A683" s="5" t="s">
        <v>3</v>
      </c>
      <c r="B683" s="6">
        <f>361+83</f>
        <v>444</v>
      </c>
      <c r="C683" s="7">
        <v>1792</v>
      </c>
      <c r="D683" s="7">
        <f t="shared" si="12"/>
        <v>2236</v>
      </c>
      <c r="E683" s="1"/>
      <c r="F683" s="1">
        <v>754</v>
      </c>
      <c r="H683" s="1"/>
      <c r="I683" s="16"/>
      <c r="J683" s="25"/>
      <c r="M683" s="1"/>
      <c r="N683" s="1"/>
      <c r="O683" s="1"/>
    </row>
    <row r="684" spans="1:15" s="11" customFormat="1">
      <c r="A684" s="5" t="s">
        <v>36</v>
      </c>
      <c r="B684" s="6">
        <v>0</v>
      </c>
      <c r="C684" s="7">
        <v>29</v>
      </c>
      <c r="D684" s="7">
        <f t="shared" si="12"/>
        <v>29</v>
      </c>
      <c r="E684" s="1"/>
      <c r="F684" s="1">
        <v>755</v>
      </c>
      <c r="H684" s="1"/>
      <c r="I684" s="16"/>
      <c r="J684" s="25"/>
      <c r="M684" s="1"/>
      <c r="N684" s="1"/>
      <c r="O684" s="1"/>
    </row>
    <row r="685" spans="1:15" s="11" customFormat="1">
      <c r="A685" s="5" t="s">
        <v>3</v>
      </c>
      <c r="B685" s="6">
        <v>36</v>
      </c>
      <c r="C685" s="7">
        <v>964</v>
      </c>
      <c r="D685" s="7">
        <f t="shared" si="12"/>
        <v>1000</v>
      </c>
      <c r="E685" s="1"/>
      <c r="F685" s="1">
        <v>756</v>
      </c>
      <c r="H685" s="1"/>
      <c r="I685" s="16"/>
      <c r="J685" s="25"/>
      <c r="M685" s="1"/>
      <c r="N685" s="1"/>
      <c r="O685" s="1"/>
    </row>
    <row r="686" spans="1:15" s="11" customFormat="1">
      <c r="A686" s="5" t="s">
        <v>5</v>
      </c>
      <c r="B686" s="6">
        <v>0</v>
      </c>
      <c r="C686" s="7">
        <v>2</v>
      </c>
      <c r="D686" s="7">
        <f t="shared" si="12"/>
        <v>2</v>
      </c>
      <c r="E686" s="1"/>
      <c r="F686" s="1">
        <v>757</v>
      </c>
      <c r="H686" s="1"/>
      <c r="I686" s="16"/>
      <c r="J686" s="25"/>
      <c r="M686" s="1"/>
      <c r="N686" s="1"/>
      <c r="O686" s="1"/>
    </row>
    <row r="687" spans="1:15" s="11" customFormat="1">
      <c r="A687" s="5" t="s">
        <v>3</v>
      </c>
      <c r="B687" s="6">
        <f>179+6</f>
        <v>185</v>
      </c>
      <c r="C687" s="7">
        <v>1313</v>
      </c>
      <c r="D687" s="7">
        <f t="shared" si="12"/>
        <v>1498</v>
      </c>
      <c r="E687" s="1"/>
      <c r="F687" s="1">
        <v>758</v>
      </c>
      <c r="H687" s="1"/>
      <c r="I687" s="16"/>
      <c r="J687" s="25"/>
      <c r="M687" s="1"/>
      <c r="N687" s="1"/>
      <c r="O687" s="1"/>
    </row>
    <row r="688" spans="1:15" s="11" customFormat="1">
      <c r="A688" s="5"/>
      <c r="B688" s="6"/>
      <c r="C688" s="7"/>
      <c r="D688" s="7"/>
      <c r="E688" s="1"/>
      <c r="F688" s="1"/>
      <c r="H688" s="1"/>
      <c r="I688" s="16"/>
      <c r="J688" s="25"/>
      <c r="M688" s="1"/>
      <c r="N688" s="1"/>
      <c r="O688" s="1"/>
    </row>
    <row r="689" spans="1:15" s="11" customFormat="1">
      <c r="A689" s="5" t="s">
        <v>2</v>
      </c>
      <c r="B689" s="6">
        <v>0</v>
      </c>
      <c r="C689" s="7">
        <v>98</v>
      </c>
      <c r="D689" s="7">
        <f t="shared" si="12"/>
        <v>98</v>
      </c>
      <c r="E689" s="1"/>
      <c r="F689" s="1">
        <v>759</v>
      </c>
      <c r="H689" s="1"/>
      <c r="I689" s="16"/>
      <c r="J689" s="25"/>
      <c r="M689" s="1"/>
      <c r="N689" s="1"/>
      <c r="O689" s="1"/>
    </row>
    <row r="690" spans="1:15" s="11" customFormat="1">
      <c r="A690" s="5" t="s">
        <v>10</v>
      </c>
      <c r="B690" s="6">
        <v>0</v>
      </c>
      <c r="C690" s="7">
        <v>108</v>
      </c>
      <c r="D690" s="7">
        <f t="shared" si="12"/>
        <v>108</v>
      </c>
      <c r="E690" s="1"/>
      <c r="F690" s="1">
        <v>760</v>
      </c>
      <c r="H690" s="1"/>
      <c r="I690" s="16"/>
      <c r="J690" s="25"/>
      <c r="M690" s="1"/>
      <c r="N690" s="1"/>
      <c r="O690" s="1"/>
    </row>
    <row r="691" spans="1:15" s="11" customFormat="1">
      <c r="A691" s="5" t="s">
        <v>8</v>
      </c>
      <c r="B691" s="6">
        <v>0</v>
      </c>
      <c r="C691" s="7">
        <v>22</v>
      </c>
      <c r="D691" s="7">
        <f t="shared" si="12"/>
        <v>22</v>
      </c>
      <c r="E691" s="1"/>
      <c r="F691" s="1">
        <v>761</v>
      </c>
      <c r="H691" s="1"/>
      <c r="I691" s="16"/>
      <c r="J691" s="25"/>
      <c r="M691" s="1"/>
      <c r="N691" s="1"/>
      <c r="O691" s="1"/>
    </row>
    <row r="692" spans="1:15" s="11" customFormat="1">
      <c r="A692" s="5" t="s">
        <v>3</v>
      </c>
      <c r="B692" s="6">
        <v>341</v>
      </c>
      <c r="C692" s="7">
        <v>7298</v>
      </c>
      <c r="D692" s="7">
        <f t="shared" si="12"/>
        <v>7639</v>
      </c>
      <c r="E692" s="1"/>
      <c r="F692" s="1">
        <v>762</v>
      </c>
      <c r="H692" s="1"/>
      <c r="I692" s="16"/>
      <c r="J692" s="25"/>
      <c r="M692" s="1"/>
      <c r="N692" s="1"/>
      <c r="O692" s="1"/>
    </row>
    <row r="693" spans="1:15" s="11" customFormat="1">
      <c r="A693" s="5" t="s">
        <v>36</v>
      </c>
      <c r="B693" s="6">
        <v>0</v>
      </c>
      <c r="C693" s="7">
        <v>131</v>
      </c>
      <c r="D693" s="7">
        <f t="shared" si="12"/>
        <v>131</v>
      </c>
      <c r="E693" s="1"/>
      <c r="F693" s="1">
        <v>763</v>
      </c>
      <c r="H693" s="1"/>
      <c r="I693" s="16"/>
      <c r="J693" s="25"/>
      <c r="M693" s="1"/>
      <c r="N693" s="1"/>
      <c r="O693" s="1"/>
    </row>
    <row r="694" spans="1:15" s="11" customFormat="1">
      <c r="A694" s="5" t="s">
        <v>3</v>
      </c>
      <c r="B694" s="6">
        <v>10</v>
      </c>
      <c r="C694" s="7">
        <v>2491</v>
      </c>
      <c r="D694" s="7">
        <f t="shared" si="12"/>
        <v>2501</v>
      </c>
      <c r="E694" s="1"/>
      <c r="F694" s="1">
        <v>764</v>
      </c>
      <c r="H694" s="1"/>
      <c r="I694" s="16"/>
      <c r="J694" s="25"/>
      <c r="M694" s="1"/>
      <c r="N694" s="1"/>
      <c r="O694" s="1"/>
    </row>
    <row r="695" spans="1:15" s="11" customFormat="1">
      <c r="A695" s="5" t="s">
        <v>3</v>
      </c>
      <c r="B695" s="6">
        <v>0</v>
      </c>
      <c r="C695" s="7">
        <v>999</v>
      </c>
      <c r="D695" s="7">
        <f t="shared" si="12"/>
        <v>999</v>
      </c>
      <c r="E695" s="1"/>
      <c r="F695" s="1">
        <v>765</v>
      </c>
      <c r="H695" s="1"/>
      <c r="I695" s="16"/>
      <c r="J695" s="25"/>
      <c r="M695" s="1"/>
      <c r="N695" s="1"/>
      <c r="O695" s="1"/>
    </row>
    <row r="696" spans="1:15" s="11" customFormat="1">
      <c r="A696" s="5" t="s">
        <v>10</v>
      </c>
      <c r="B696" s="6">
        <v>0</v>
      </c>
      <c r="C696" s="7">
        <v>28</v>
      </c>
      <c r="D696" s="7">
        <f t="shared" si="12"/>
        <v>28</v>
      </c>
      <c r="E696" s="1"/>
      <c r="F696" s="1">
        <v>766</v>
      </c>
      <c r="H696" s="1"/>
      <c r="I696" s="16"/>
      <c r="J696" s="25"/>
      <c r="M696" s="1"/>
      <c r="N696" s="1"/>
      <c r="O696" s="1"/>
    </row>
    <row r="697" spans="1:15" s="11" customFormat="1">
      <c r="A697" s="5" t="s">
        <v>3</v>
      </c>
      <c r="B697" s="6">
        <v>0</v>
      </c>
      <c r="C697" s="7">
        <v>2453</v>
      </c>
      <c r="D697" s="7">
        <f t="shared" si="12"/>
        <v>2453</v>
      </c>
      <c r="E697" s="1"/>
      <c r="F697" s="1">
        <v>767</v>
      </c>
      <c r="H697" s="1"/>
      <c r="I697" s="16"/>
      <c r="J697" s="25"/>
      <c r="M697" s="1"/>
      <c r="N697" s="1"/>
      <c r="O697" s="1"/>
    </row>
    <row r="698" spans="1:15" s="11" customFormat="1">
      <c r="A698" s="5" t="s">
        <v>2</v>
      </c>
      <c r="B698" s="6">
        <v>0</v>
      </c>
      <c r="C698" s="7">
        <v>17</v>
      </c>
      <c r="D698" s="7">
        <f t="shared" si="12"/>
        <v>17</v>
      </c>
      <c r="E698" s="1"/>
      <c r="F698" s="1">
        <v>768</v>
      </c>
      <c r="H698" s="1"/>
      <c r="I698" s="16"/>
      <c r="J698" s="25"/>
      <c r="M698" s="1"/>
      <c r="N698" s="1"/>
      <c r="O698" s="1"/>
    </row>
    <row r="699" spans="1:15" s="11" customFormat="1">
      <c r="A699" s="5" t="s">
        <v>3</v>
      </c>
      <c r="B699" s="6">
        <v>0</v>
      </c>
      <c r="C699" s="7">
        <v>5032</v>
      </c>
      <c r="D699" s="7">
        <f t="shared" si="12"/>
        <v>5032</v>
      </c>
      <c r="E699" s="1"/>
      <c r="F699" s="1">
        <v>769</v>
      </c>
      <c r="H699" s="1"/>
      <c r="I699" s="16"/>
      <c r="J699" s="25"/>
      <c r="M699" s="1"/>
      <c r="N699" s="1"/>
      <c r="O699" s="1"/>
    </row>
    <row r="700" spans="1:15" s="11" customFormat="1">
      <c r="A700" s="5" t="s">
        <v>36</v>
      </c>
      <c r="B700" s="6">
        <v>0</v>
      </c>
      <c r="C700" s="7">
        <v>13</v>
      </c>
      <c r="D700" s="7">
        <f t="shared" si="12"/>
        <v>13</v>
      </c>
      <c r="E700" s="1"/>
      <c r="F700" s="1">
        <v>770</v>
      </c>
      <c r="H700" s="1"/>
      <c r="I700" s="16"/>
      <c r="J700" s="25"/>
      <c r="M700" s="1"/>
      <c r="N700" s="1"/>
      <c r="O700" s="1"/>
    </row>
    <row r="701" spans="1:15" s="11" customFormat="1">
      <c r="A701" s="5" t="s">
        <v>2</v>
      </c>
      <c r="B701" s="6">
        <v>0</v>
      </c>
      <c r="C701" s="7">
        <v>38</v>
      </c>
      <c r="D701" s="7">
        <f t="shared" si="12"/>
        <v>38</v>
      </c>
      <c r="E701" s="1"/>
      <c r="F701" s="1">
        <v>771</v>
      </c>
      <c r="H701" s="1"/>
      <c r="I701" s="16"/>
      <c r="J701" s="25"/>
      <c r="M701" s="1"/>
      <c r="N701" s="1"/>
      <c r="O701" s="1"/>
    </row>
    <row r="702" spans="1:15" s="11" customFormat="1">
      <c r="A702" s="5" t="s">
        <v>10</v>
      </c>
      <c r="B702" s="6">
        <v>0</v>
      </c>
      <c r="C702" s="7">
        <v>65</v>
      </c>
      <c r="D702" s="7">
        <f t="shared" si="12"/>
        <v>65</v>
      </c>
      <c r="E702" s="1"/>
      <c r="F702" s="1">
        <v>772</v>
      </c>
      <c r="H702" s="1"/>
      <c r="I702" s="16"/>
      <c r="J702" s="25"/>
      <c r="M702" s="1"/>
      <c r="N702" s="1"/>
      <c r="O702" s="1"/>
    </row>
    <row r="703" spans="1:15" s="11" customFormat="1">
      <c r="A703" s="5" t="s">
        <v>3</v>
      </c>
      <c r="B703" s="6">
        <v>0</v>
      </c>
      <c r="C703" s="7">
        <v>919</v>
      </c>
      <c r="D703" s="7">
        <f t="shared" si="12"/>
        <v>919</v>
      </c>
      <c r="E703" s="1"/>
      <c r="F703" s="1">
        <v>773</v>
      </c>
      <c r="H703" s="1"/>
      <c r="I703" s="16"/>
      <c r="J703" s="25"/>
      <c r="M703" s="1"/>
      <c r="N703" s="1"/>
      <c r="O703" s="1"/>
    </row>
    <row r="704" spans="1:15" s="11" customFormat="1">
      <c r="A704" s="5" t="s">
        <v>36</v>
      </c>
      <c r="B704" s="6">
        <v>0</v>
      </c>
      <c r="C704" s="7">
        <v>36</v>
      </c>
      <c r="D704" s="7">
        <f t="shared" si="12"/>
        <v>36</v>
      </c>
      <c r="E704" s="1"/>
      <c r="F704" s="1">
        <v>774</v>
      </c>
      <c r="H704" s="1"/>
      <c r="I704" s="16"/>
      <c r="J704" s="25"/>
      <c r="M704" s="1"/>
      <c r="N704" s="1"/>
      <c r="O704" s="1"/>
    </row>
    <row r="705" spans="1:15" s="11" customFormat="1">
      <c r="A705" s="5" t="s">
        <v>19</v>
      </c>
      <c r="B705" s="6">
        <v>0</v>
      </c>
      <c r="C705" s="7">
        <v>12</v>
      </c>
      <c r="D705" s="7">
        <f t="shared" si="12"/>
        <v>12</v>
      </c>
      <c r="E705" s="1"/>
      <c r="F705" s="1">
        <v>775</v>
      </c>
      <c r="H705" s="1"/>
      <c r="I705" s="16"/>
      <c r="J705" s="25"/>
      <c r="M705" s="1"/>
      <c r="N705" s="1"/>
      <c r="O705" s="1"/>
    </row>
    <row r="706" spans="1:15" s="11" customFormat="1">
      <c r="A706" s="5" t="s">
        <v>3</v>
      </c>
      <c r="B706" s="6">
        <v>0</v>
      </c>
      <c r="C706" s="7">
        <v>5058</v>
      </c>
      <c r="D706" s="7">
        <f t="shared" si="12"/>
        <v>5058</v>
      </c>
      <c r="E706" s="1"/>
      <c r="F706" s="1">
        <v>776</v>
      </c>
      <c r="H706" s="1"/>
      <c r="I706" s="16"/>
      <c r="J706" s="25"/>
      <c r="M706" s="1"/>
      <c r="N706" s="1"/>
      <c r="O706" s="1"/>
    </row>
    <row r="707" spans="1:15" s="11" customFormat="1">
      <c r="A707" s="5" t="s">
        <v>36</v>
      </c>
      <c r="B707" s="6">
        <v>0</v>
      </c>
      <c r="C707" s="7">
        <v>117</v>
      </c>
      <c r="D707" s="7">
        <f t="shared" si="12"/>
        <v>117</v>
      </c>
      <c r="E707" s="1"/>
      <c r="F707" s="1">
        <v>777</v>
      </c>
      <c r="H707" s="1"/>
      <c r="I707" s="16"/>
      <c r="J707" s="25"/>
      <c r="M707" s="1"/>
      <c r="N707" s="1"/>
      <c r="O707" s="1"/>
    </row>
    <row r="708" spans="1:15" s="11" customFormat="1">
      <c r="A708" s="5" t="s">
        <v>19</v>
      </c>
      <c r="B708" s="6">
        <v>0</v>
      </c>
      <c r="C708" s="7">
        <v>65</v>
      </c>
      <c r="D708" s="7">
        <f t="shared" si="12"/>
        <v>65</v>
      </c>
      <c r="E708" s="1"/>
      <c r="F708" s="1">
        <v>778</v>
      </c>
      <c r="H708" s="1"/>
      <c r="I708" s="16"/>
      <c r="J708" s="25"/>
      <c r="M708" s="1"/>
      <c r="N708" s="1"/>
      <c r="O708" s="1"/>
    </row>
    <row r="709" spans="1:15" s="11" customFormat="1">
      <c r="A709" s="5" t="s">
        <v>3</v>
      </c>
      <c r="B709" s="6">
        <v>0</v>
      </c>
      <c r="C709" s="7">
        <v>8941</v>
      </c>
      <c r="D709" s="7">
        <f t="shared" si="12"/>
        <v>8941</v>
      </c>
      <c r="E709" s="1"/>
      <c r="F709" s="1">
        <v>779</v>
      </c>
      <c r="H709" s="1"/>
      <c r="I709" s="16"/>
      <c r="J709" s="25"/>
      <c r="M709" s="1"/>
      <c r="N709" s="1"/>
      <c r="O709" s="1"/>
    </row>
    <row r="710" spans="1:15" s="11" customFormat="1">
      <c r="A710" s="5"/>
      <c r="B710" s="6"/>
      <c r="C710" s="7"/>
      <c r="D710" s="7"/>
      <c r="E710" s="1"/>
      <c r="F710" s="1"/>
      <c r="H710" s="1"/>
      <c r="I710" s="16"/>
      <c r="J710" s="25"/>
      <c r="M710" s="1"/>
      <c r="N710" s="1"/>
      <c r="O710" s="1"/>
    </row>
    <row r="711" spans="1:15" s="11" customFormat="1">
      <c r="A711" s="5" t="s">
        <v>5</v>
      </c>
      <c r="B711" s="6">
        <v>0</v>
      </c>
      <c r="C711" s="7">
        <v>73</v>
      </c>
      <c r="D711" s="7">
        <f t="shared" si="12"/>
        <v>73</v>
      </c>
      <c r="E711" s="1"/>
      <c r="F711" s="1">
        <v>780</v>
      </c>
      <c r="H711" s="1"/>
      <c r="I711" s="16"/>
      <c r="J711" s="25"/>
      <c r="M711" s="1"/>
      <c r="N711" s="1"/>
      <c r="O711" s="1"/>
    </row>
    <row r="712" spans="1:15" s="11" customFormat="1">
      <c r="A712" s="5" t="s">
        <v>49</v>
      </c>
      <c r="B712" s="6">
        <v>0</v>
      </c>
      <c r="C712" s="7">
        <v>25</v>
      </c>
      <c r="D712" s="7">
        <f t="shared" si="12"/>
        <v>25</v>
      </c>
      <c r="E712" s="1"/>
      <c r="F712" s="1">
        <v>781</v>
      </c>
      <c r="H712" s="1"/>
      <c r="I712" s="16"/>
      <c r="J712" s="25"/>
      <c r="M712" s="1"/>
      <c r="N712" s="1"/>
      <c r="O712" s="1"/>
    </row>
    <row r="713" spans="1:15" s="11" customFormat="1">
      <c r="A713" s="5" t="s">
        <v>3</v>
      </c>
      <c r="B713" s="6">
        <v>0</v>
      </c>
      <c r="C713" s="7">
        <v>1862</v>
      </c>
      <c r="D713" s="7">
        <f t="shared" si="12"/>
        <v>1862</v>
      </c>
      <c r="E713" s="1"/>
      <c r="F713" s="1">
        <v>782</v>
      </c>
      <c r="H713" s="1"/>
      <c r="I713" s="16"/>
      <c r="J713" s="25"/>
      <c r="M713" s="1"/>
      <c r="N713" s="1"/>
      <c r="O713" s="1"/>
    </row>
    <row r="714" spans="1:15" s="11" customFormat="1">
      <c r="A714" s="5" t="s">
        <v>3</v>
      </c>
      <c r="B714" s="6">
        <v>9</v>
      </c>
      <c r="C714" s="7">
        <v>690</v>
      </c>
      <c r="D714" s="7">
        <f t="shared" si="12"/>
        <v>699</v>
      </c>
      <c r="E714" s="1"/>
      <c r="F714" s="1">
        <v>783</v>
      </c>
      <c r="H714" s="1"/>
      <c r="I714" s="16"/>
      <c r="J714" s="25"/>
      <c r="M714" s="1"/>
      <c r="N714" s="1"/>
      <c r="O714" s="1"/>
    </row>
    <row r="715" spans="1:15" s="11" customFormat="1">
      <c r="A715" s="5" t="s">
        <v>3</v>
      </c>
      <c r="B715" s="6">
        <v>4</v>
      </c>
      <c r="C715" s="7">
        <v>2436</v>
      </c>
      <c r="D715" s="7">
        <f t="shared" si="12"/>
        <v>2440</v>
      </c>
      <c r="E715" s="1"/>
      <c r="F715" s="1">
        <v>784</v>
      </c>
      <c r="H715" s="1"/>
      <c r="I715" s="16"/>
      <c r="J715" s="25"/>
      <c r="M715" s="1"/>
      <c r="N715" s="1"/>
      <c r="O715" s="1"/>
    </row>
    <row r="716" spans="1:15" s="11" customFormat="1">
      <c r="A716" s="5" t="s">
        <v>3</v>
      </c>
      <c r="B716" s="6">
        <v>1</v>
      </c>
      <c r="C716" s="7">
        <v>1999</v>
      </c>
      <c r="D716" s="7">
        <f t="shared" si="12"/>
        <v>2000</v>
      </c>
      <c r="E716" s="1"/>
      <c r="F716" s="1">
        <v>785</v>
      </c>
      <c r="H716" s="1"/>
      <c r="I716" s="16"/>
      <c r="J716" s="25"/>
      <c r="M716" s="1"/>
      <c r="N716" s="1"/>
      <c r="O716" s="1"/>
    </row>
    <row r="717" spans="1:15" s="11" customFormat="1">
      <c r="A717" s="5" t="s">
        <v>3</v>
      </c>
      <c r="B717" s="6">
        <v>122</v>
      </c>
      <c r="C717" s="7">
        <v>5875</v>
      </c>
      <c r="D717" s="7">
        <f t="shared" si="12"/>
        <v>5997</v>
      </c>
      <c r="E717" s="1"/>
      <c r="F717" s="1">
        <v>786</v>
      </c>
      <c r="H717" s="1"/>
      <c r="I717" s="16"/>
      <c r="J717" s="25"/>
      <c r="M717" s="1"/>
      <c r="N717" s="1"/>
      <c r="O717" s="1"/>
    </row>
    <row r="718" spans="1:15" s="11" customFormat="1">
      <c r="A718" s="5" t="s">
        <v>36</v>
      </c>
      <c r="B718" s="6">
        <v>0</v>
      </c>
      <c r="C718" s="7">
        <v>4</v>
      </c>
      <c r="D718" s="7">
        <f t="shared" si="12"/>
        <v>4</v>
      </c>
      <c r="E718" s="1"/>
      <c r="F718" s="1">
        <v>787</v>
      </c>
      <c r="H718" s="1"/>
      <c r="I718" s="16"/>
      <c r="J718" s="25"/>
      <c r="M718" s="1"/>
      <c r="N718" s="1"/>
      <c r="O718" s="1"/>
    </row>
    <row r="719" spans="1:15" s="11" customFormat="1">
      <c r="A719" s="5" t="s">
        <v>3</v>
      </c>
      <c r="B719" s="6">
        <v>1</v>
      </c>
      <c r="C719" s="7">
        <v>699</v>
      </c>
      <c r="D719" s="7">
        <f t="shared" si="12"/>
        <v>700</v>
      </c>
      <c r="E719" s="1"/>
      <c r="F719" s="1">
        <v>788</v>
      </c>
      <c r="H719" s="1"/>
      <c r="I719" s="16"/>
      <c r="J719" s="25"/>
      <c r="M719" s="1"/>
      <c r="N719" s="1"/>
      <c r="O719" s="1"/>
    </row>
    <row r="720" spans="1:15" s="11" customFormat="1">
      <c r="A720" s="5" t="s">
        <v>3</v>
      </c>
      <c r="B720" s="6">
        <v>44</v>
      </c>
      <c r="C720" s="7">
        <v>2556</v>
      </c>
      <c r="D720" s="7">
        <f t="shared" si="12"/>
        <v>2600</v>
      </c>
      <c r="E720" s="1"/>
      <c r="F720" s="1">
        <v>789</v>
      </c>
      <c r="H720" s="1"/>
      <c r="I720" s="16"/>
      <c r="J720" s="25"/>
      <c r="M720" s="1"/>
      <c r="N720" s="1"/>
      <c r="O720" s="1"/>
    </row>
    <row r="721" spans="1:15" s="11" customFormat="1">
      <c r="A721" s="5" t="s">
        <v>3</v>
      </c>
      <c r="B721" s="6">
        <v>11</v>
      </c>
      <c r="C721" s="7">
        <v>387</v>
      </c>
      <c r="D721" s="7">
        <f t="shared" si="12"/>
        <v>398</v>
      </c>
      <c r="E721" s="1"/>
      <c r="F721" s="1">
        <v>790</v>
      </c>
      <c r="H721" s="1"/>
      <c r="I721" s="16"/>
      <c r="J721" s="25"/>
      <c r="M721" s="1"/>
      <c r="N721" s="1"/>
      <c r="O721" s="1"/>
    </row>
    <row r="722" spans="1:15" s="11" customFormat="1">
      <c r="A722" s="5" t="s">
        <v>3</v>
      </c>
      <c r="B722" s="6">
        <v>14</v>
      </c>
      <c r="C722" s="7">
        <v>686</v>
      </c>
      <c r="D722" s="7">
        <f t="shared" si="12"/>
        <v>700</v>
      </c>
      <c r="E722" s="1"/>
      <c r="F722" s="1">
        <v>791</v>
      </c>
      <c r="H722" s="1"/>
      <c r="I722" s="16"/>
      <c r="J722" s="25"/>
      <c r="M722" s="1"/>
      <c r="N722" s="1"/>
      <c r="O722" s="1"/>
    </row>
    <row r="723" spans="1:15" s="11" customFormat="1">
      <c r="A723" s="5" t="s">
        <v>29</v>
      </c>
      <c r="B723" s="6">
        <v>0</v>
      </c>
      <c r="C723" s="7">
        <v>11</v>
      </c>
      <c r="D723" s="7">
        <f t="shared" si="12"/>
        <v>11</v>
      </c>
      <c r="E723" s="1"/>
      <c r="F723" s="1">
        <v>792</v>
      </c>
      <c r="H723" s="1"/>
      <c r="I723" s="16"/>
      <c r="J723" s="25"/>
      <c r="M723" s="1"/>
      <c r="N723" s="1"/>
      <c r="O723" s="1"/>
    </row>
    <row r="724" spans="1:15" s="11" customFormat="1">
      <c r="A724" s="5" t="s">
        <v>5</v>
      </c>
      <c r="B724" s="6">
        <v>0</v>
      </c>
      <c r="C724" s="7">
        <v>1</v>
      </c>
      <c r="D724" s="7">
        <f t="shared" si="12"/>
        <v>1</v>
      </c>
      <c r="E724" s="1"/>
      <c r="F724" s="1">
        <v>793</v>
      </c>
      <c r="H724" s="1"/>
      <c r="I724" s="16"/>
      <c r="J724" s="25"/>
      <c r="M724" s="1"/>
      <c r="N724" s="1"/>
      <c r="O724" s="1"/>
    </row>
    <row r="725" spans="1:15" s="11" customFormat="1">
      <c r="A725" s="5" t="s">
        <v>3</v>
      </c>
      <c r="B725" s="6">
        <v>43</v>
      </c>
      <c r="C725" s="7">
        <v>2471</v>
      </c>
      <c r="D725" s="7">
        <f t="shared" si="12"/>
        <v>2514</v>
      </c>
      <c r="E725" s="1"/>
      <c r="F725" s="1">
        <v>794</v>
      </c>
      <c r="H725" s="1"/>
      <c r="I725" s="16"/>
      <c r="J725" s="25"/>
      <c r="M725" s="1"/>
      <c r="N725" s="1"/>
      <c r="O725" s="1"/>
    </row>
    <row r="726" spans="1:15" s="11" customFormat="1">
      <c r="A726" s="21"/>
      <c r="B726" s="22"/>
      <c r="C726" s="23"/>
      <c r="D726" s="23"/>
      <c r="E726" s="1"/>
      <c r="F726" s="1"/>
      <c r="H726" s="1"/>
      <c r="I726" s="16"/>
      <c r="J726" s="25"/>
      <c r="M726" s="1"/>
      <c r="N726" s="1"/>
      <c r="O726" s="1"/>
    </row>
    <row r="727" spans="1:15" s="11" customFormat="1" ht="12" thickBot="1">
      <c r="A727" s="9" t="s">
        <v>375</v>
      </c>
      <c r="B727" s="10">
        <f>SUM(B1:B725)</f>
        <v>32094</v>
      </c>
      <c r="C727" s="10">
        <f>SUM(C1:C725)</f>
        <v>728553</v>
      </c>
      <c r="D727" s="10">
        <f>SUM(D1:D725)</f>
        <v>760647</v>
      </c>
      <c r="E727" s="1"/>
      <c r="F727" s="1"/>
      <c r="H727" s="1"/>
      <c r="I727" s="16"/>
      <c r="J727" s="25"/>
      <c r="M727" s="1"/>
      <c r="N727" s="1"/>
      <c r="O727" s="1"/>
    </row>
    <row r="728" spans="1:15" s="11" customFormat="1" ht="12" thickTop="1">
      <c r="A728" s="1"/>
      <c r="C728" s="12"/>
      <c r="D728" s="12"/>
      <c r="E728" s="1"/>
      <c r="F728" s="1"/>
      <c r="H728" s="1"/>
      <c r="I728" s="16"/>
      <c r="J728" s="25"/>
      <c r="M728" s="1"/>
      <c r="N728" s="1"/>
      <c r="O728" s="1"/>
    </row>
  </sheetData>
  <mergeCells count="12">
    <mergeCell ref="J78:O78"/>
    <mergeCell ref="G5:L5"/>
    <mergeCell ref="G6:L6"/>
    <mergeCell ref="G7:L7"/>
    <mergeCell ref="G8:L8"/>
    <mergeCell ref="G9:L9"/>
    <mergeCell ref="G34:H34"/>
    <mergeCell ref="G35:L35"/>
    <mergeCell ref="J74:O74"/>
    <mergeCell ref="J75:O75"/>
    <mergeCell ref="J76:O76"/>
    <mergeCell ref="J77:O77"/>
  </mergeCells>
  <printOptions horizontalCentered="1"/>
  <pageMargins left="0.70866141732283472" right="0.70866141732283472" top="0.74803149606299213" bottom="0.74803149606299213" header="0.31496062992125984" footer="0.31496062992125984"/>
  <pageSetup scale="57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EJEC. MUNICIPAL</vt:lpstr>
      <vt:lpstr>RESUMEN EJEC. </vt:lpstr>
      <vt:lpstr>'EJEC. MUNICIPAL'!Área_de_impresión</vt:lpstr>
      <vt:lpstr>'RESUMEN EJEC. '!Área_de_impresión</vt:lpstr>
      <vt:lpstr>'EJEC. MUNICIPAL'!Títulos_a_imprimir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Cabrera</dc:creator>
  <cp:lastModifiedBy>INFORMATICA</cp:lastModifiedBy>
  <cp:lastPrinted>2012-11-08T20:03:47Z</cp:lastPrinted>
  <dcterms:created xsi:type="dcterms:W3CDTF">2012-11-08T18:05:44Z</dcterms:created>
  <dcterms:modified xsi:type="dcterms:W3CDTF">2013-11-08T21:28:42Z</dcterms:modified>
</cp:coreProperties>
</file>