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wilverth.ralda\Documents\DOCUMENTOS 2025\UIP CUMPLIMEINTO INFORMES\TABLERO 2025\"/>
    </mc:Choice>
  </mc:AlternateContent>
  <xr:revisionPtr revIDLastSave="0" documentId="13_ncr:1_{F29CD783-DCA7-4076-980A-C22790AE8570}" xr6:coauthVersionLast="47" xr6:coauthVersionMax="47" xr10:uidLastSave="{00000000-0000-0000-0000-000000000000}"/>
  <bookViews>
    <workbookView xWindow="-28920" yWindow="-105" windowWidth="29040" windowHeight="15720" tabRatio="773" xr2:uid="{00000000-000D-0000-FFFF-FFFF00000000}"/>
  </bookViews>
  <sheets>
    <sheet name="TABLERO" sheetId="1" r:id="rId1"/>
    <sheet name="GESTIO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FINALIDAD'!$J$64</definedName>
    <definedName name="_xlnm.Print_Area" localSheetId="0">TABLERO!$A$1:$P$32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 r="F32" i="1"/>
  <c r="O19" i="1" l="1"/>
  <c r="D11" i="5" l="1"/>
  <c r="I15" i="5"/>
  <c r="F25" i="5"/>
  <c r="F26" i="5"/>
  <c r="F27" i="5"/>
  <c r="F29" i="5"/>
  <c r="F24" i="5"/>
  <c r="E30" i="5"/>
  <c r="I26" i="5"/>
  <c r="I27" i="5"/>
  <c r="I25" i="5"/>
  <c r="K11" i="6"/>
  <c r="K16" i="6" s="1"/>
  <c r="K12" i="6"/>
  <c r="K13" i="6"/>
  <c r="K14" i="6"/>
  <c r="K15" i="6"/>
  <c r="K10" i="6"/>
  <c r="F11" i="6"/>
  <c r="F12" i="6"/>
  <c r="F13" i="6"/>
  <c r="F14" i="6"/>
  <c r="F15" i="6"/>
  <c r="F10" i="6"/>
  <c r="E44" i="3"/>
  <c r="E36" i="3"/>
  <c r="E37" i="3"/>
  <c r="E38" i="3"/>
  <c r="E39" i="3"/>
  <c r="E40" i="3"/>
  <c r="E41" i="3"/>
  <c r="E42" i="3"/>
  <c r="E43" i="3"/>
  <c r="E35" i="3"/>
  <c r="D19" i="3"/>
  <c r="K26" i="4"/>
  <c r="K27" i="4"/>
  <c r="K28" i="4"/>
  <c r="K29" i="4"/>
  <c r="K25" i="4"/>
  <c r="K30" i="4" s="1"/>
  <c r="K14" i="4"/>
  <c r="K15" i="4"/>
  <c r="K16" i="4"/>
  <c r="K17" i="4"/>
  <c r="K18" i="4"/>
  <c r="K19" i="4"/>
  <c r="K20" i="4"/>
  <c r="K13" i="4"/>
  <c r="K21" i="4" s="1"/>
  <c r="D21" i="4"/>
  <c r="I8" i="1"/>
  <c r="I9" i="1"/>
  <c r="I10" i="1"/>
  <c r="I11" i="1"/>
  <c r="I12" i="1"/>
  <c r="I13" i="1"/>
  <c r="I14" i="1"/>
  <c r="I15" i="1"/>
  <c r="L8" i="1"/>
  <c r="L9" i="1"/>
  <c r="L10" i="1"/>
  <c r="L11" i="1"/>
  <c r="L12" i="1"/>
  <c r="L13" i="1"/>
  <c r="L14" i="1"/>
  <c r="L15" i="1"/>
  <c r="L16" i="1"/>
  <c r="O20" i="1"/>
  <c r="D16" i="6"/>
  <c r="E16" i="6"/>
  <c r="F16" i="6" s="1"/>
  <c r="F30" i="5" l="1"/>
  <c r="I16" i="1"/>
  <c r="L17" i="1"/>
  <c r="O12" i="1"/>
  <c r="O8" i="1"/>
  <c r="I19" i="1"/>
  <c r="I20" i="1"/>
  <c r="I21" i="1"/>
  <c r="I22" i="1"/>
  <c r="I18" i="1"/>
  <c r="H31" i="1"/>
  <c r="H30" i="1"/>
  <c r="H29" i="1"/>
  <c r="H28" i="1"/>
  <c r="H27" i="1"/>
  <c r="H26" i="1"/>
  <c r="F31" i="1"/>
  <c r="F30" i="1"/>
  <c r="F29" i="1"/>
  <c r="F28" i="1"/>
  <c r="F27" i="1"/>
  <c r="F26" i="1"/>
  <c r="O22" i="1"/>
  <c r="O21" i="1"/>
  <c r="F12" i="1"/>
  <c r="F8" i="1"/>
  <c r="I23" i="1" l="1"/>
  <c r="I26" i="1"/>
  <c r="I27" i="1"/>
  <c r="O16" i="1"/>
  <c r="I31" i="1"/>
  <c r="I28" i="1"/>
  <c r="I29" i="1"/>
  <c r="I30" i="1"/>
  <c r="D30" i="4"/>
  <c r="I32" i="1" l="1"/>
</calcChain>
</file>

<file path=xl/sharedStrings.xml><?xml version="1.0" encoding="utf-8"?>
<sst xmlns="http://schemas.openxmlformats.org/spreadsheetml/2006/main" count="308" uniqueCount="209">
  <si>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</si>
  <si>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</si>
  <si>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</si>
  <si>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</si>
  <si>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</si>
  <si>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</si>
  <si>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</si>
  <si>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</si>
  <si>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</si>
  <si>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</si>
  <si>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</si>
  <si>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</si>
  <si>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</si>
  <si>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</si>
  <si>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</si>
  <si>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</si>
  <si>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</si>
  <si>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</si>
  <si>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</si>
  <si>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</si>
  <si>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</si>
  <si>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</si>
  <si>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</si>
  <si>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</si>
  <si>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</si>
  <si>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</si>
  <si>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</si>
  <si>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</si>
  <si>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</si>
  <si>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</si>
  <si>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</si>
  <si>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</si>
  <si>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</si>
  <si>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</si>
  <si>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</si>
  <si>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</si>
  <si>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</si>
  <si>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</si>
  <si>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</si>
  <si>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</si>
  <si>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</si>
  <si>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</si>
  <si>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</si>
  <si>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</si>
  <si>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</si>
  <si>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</si>
  <si>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</si>
  <si>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</si>
  <si>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</si>
  <si>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</si>
  <si>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</si>
  <si>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</si>
  <si>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</si>
  <si>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</si>
  <si>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</si>
  <si>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</si>
  <si>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</si>
  <si>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</si>
  <si>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</si>
  <si>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</si>
  <si>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</si>
  <si>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</si>
  <si>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r>
      <t>Grupo 100: Servicios No</t>
    </r>
    <r>
      <rPr>
        <b/>
        <sz val="12"/>
        <color theme="1"/>
        <rFont val="Arial"/>
        <family val="2"/>
      </rPr>
      <t xml:space="preserve"> </t>
    </r>
    <r>
      <rPr>
        <sz val="12"/>
        <color theme="1"/>
        <rFont val="Arial"/>
        <family val="2"/>
      </rPr>
      <t xml:space="preserve">Personales </t>
    </r>
  </si>
  <si>
    <t>Total</t>
  </si>
  <si>
    <t>Ministra de Agricultura, Ganadería y Alimentación</t>
  </si>
  <si>
    <t>Elmer Leonel Salazar Mejía</t>
  </si>
  <si>
    <t xml:space="preserve">Total </t>
  </si>
  <si>
    <t>Comprende las actividades de dirección y apoyo a toda la gestión productiva del MAGA.</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</si>
  <si>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</si>
  <si>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</si>
  <si>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</si>
  <si>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</si>
  <si>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</si>
  <si>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</si>
  <si>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</si>
  <si>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</si>
  <si>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</si>
  <si>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</si>
  <si>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</si>
  <si>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</si>
  <si>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Ejecución presupuestaria del grupo de gasto 0 "Servicios personales"</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</si>
  <si>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</si>
  <si>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</si>
  <si>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</si>
  <si>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</si>
  <si>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</si>
  <si>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</si>
  <si>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</si>
  <si>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(Milones de quetzales)</t>
  </si>
  <si>
    <t xml:space="preserve">% De ejecución </t>
  </si>
  <si>
    <t>Ejecución presupuestaria por programa:</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</si>
  <si>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</si>
  <si>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</si>
  <si>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</si>
  <si>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</si>
  <si>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</si>
  <si>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</si>
  <si>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</si>
  <si>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</si>
  <si>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 xml:space="preserve">EJECUCIÓN PRESUPUESTARIA POR GRJPO DE GASTO Y FINALIDAD </t>
  </si>
  <si>
    <t>EJECUCIÓN PRESUPUESTARIA POR REGIÓN</t>
  </si>
  <si>
    <t>031 Jornales</t>
  </si>
  <si>
    <t>Subgrupo 18 "Servicios técnicos y profesionales"</t>
  </si>
  <si>
    <t>GESTIÓN DEL PRESUPUESTO</t>
  </si>
  <si>
    <t>Ministerio de Agricultura, Ganadería y Alimentación</t>
  </si>
  <si>
    <r>
      <rPr>
        <b/>
        <sz val="14"/>
        <color rgb="FF00204B"/>
        <rFont val="Arial"/>
        <family val="2"/>
      </rPr>
      <t>Presupuesto Institucional</t>
    </r>
    <r>
      <rPr>
        <sz val="14"/>
        <color rgb="FF00204B"/>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</si>
  <si>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Notas:</t>
  </si>
  <si>
    <r>
      <rPr>
        <b/>
        <sz val="14"/>
        <color rgb="FF00204B"/>
        <rFont val="Arial"/>
        <family val="2"/>
      </rPr>
      <t>Presupueto vigente</t>
    </r>
    <r>
      <rPr>
        <sz val="14"/>
        <color rgb="FF00204B"/>
        <rFont val="Arial"/>
        <family val="2"/>
      </rPr>
      <t>: Se refiere a las asignaciones que consideran el presupuesto aprobado y las ampliaciones y disminuciones que ocasionalmente se realicen al monto total del presupuesto aprobado por parte del Congreso de la República, así como los traslados presupuestarios autorizados (Dicccionario del Presupuesto del Ministerio de Finanzas Públicas)</t>
    </r>
  </si>
  <si>
    <r>
      <t>Grupo 100: Servicios No</t>
    </r>
    <r>
      <rPr>
        <b/>
        <sz val="14"/>
        <color theme="1"/>
        <rFont val="Arial"/>
        <family val="2"/>
      </rPr>
      <t xml:space="preserve"> </t>
    </r>
    <r>
      <rPr>
        <sz val="14"/>
        <color theme="1"/>
        <rFont val="Arial"/>
        <family val="2"/>
      </rPr>
      <t xml:space="preserve">Personales </t>
    </r>
  </si>
  <si>
    <t>AL MES DE JUNIO DE 2025</t>
  </si>
  <si>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</si>
  <si>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</si>
  <si>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r>
      <t xml:space="preserve">200 MATERIALES Y SUMINISTROS: </t>
    </r>
    <r>
      <rPr>
        <sz val="14"/>
        <color rgb="FF002060"/>
        <rFont val="Arial"/>
        <family val="2"/>
      </rPr>
      <t>Para compra de alimentos, semillas, fertilizantes, papel de escritorio, plántulas etc.</t>
    </r>
  </si>
  <si>
    <r>
      <t xml:space="preserve">300 PROPIEDAD, PLANTA, EQUIPO E INTANGIBLES: </t>
    </r>
    <r>
      <rPr>
        <sz val="14"/>
        <color rgb="FF002060"/>
        <rFont val="Arial"/>
        <family val="2"/>
      </rPr>
      <t>Compra de computadoras, inversión en sistemas de riego, compra de vehículos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</si>
  <si>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aportes a asociaciones (Fondo de Pensionados del INTA, FOPINTA), Fundación Defensores de la Naturaleza y otros; para lo cual se cuenta con bases legales vigentes.</t>
    </r>
  </si>
  <si>
    <r>
      <t xml:space="preserve">500 TRANSFERENCIAS DE CAPITAL: </t>
    </r>
    <r>
      <rPr>
        <sz val="14"/>
        <color rgb="FF002060"/>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</si>
  <si>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t xml:space="preserve">Descripción de los grupos de gasto vigentes en el MAGA </t>
  </si>
  <si>
    <t>EJECUCIÓN PRESUPUESTARIA INSTIUCIONAL AL MES DE JUNIO DE 2025</t>
  </si>
  <si>
    <r>
      <t xml:space="preserve">600 ACTIVOS FINANCIEROS: </t>
    </r>
    <r>
      <rPr>
        <sz val="14"/>
        <color rgb="FF002060"/>
        <rFont val="Arial"/>
        <family val="2"/>
      </rPr>
      <t>Financiamiento reembolsable a productores organizados (Se administra a través del Fondo Nacional para la Reactivación y Modernización de la Actividad Agropecuaria -FONAGRO-.</t>
    </r>
  </si>
  <si>
    <r>
      <t xml:space="preserve">900 ASIGNACIONES GLOBALES: </t>
    </r>
    <r>
      <rPr>
        <sz val="14"/>
        <color rgb="FF002060"/>
        <rFont val="Arial"/>
        <family val="2"/>
      </rPr>
      <t>Para pago de sentencias judiciales -incluye reinstalaciones-</t>
    </r>
  </si>
  <si>
    <t>Servidores públicos con contrato anual o renovación anual del mismo: Personal directivo con diversas especialidades: Directores Ejecutivos, Directores Técnicos y otros.</t>
  </si>
  <si>
    <r>
      <t>(1) Devengado=Ejecutado</t>
    </r>
    <r>
      <rPr>
        <sz val="14"/>
        <color rgb="FF002060"/>
        <rFont val="Cambria"/>
        <family val="1"/>
      </rPr>
      <t>: L</t>
    </r>
    <r>
      <rPr>
        <sz val="14"/>
        <color rgb="FF00206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</si>
  <si>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t>ACTUALIZADO AL 30 DE JUNIO DE 2025</t>
  </si>
  <si>
    <t xml:space="preserve"> </t>
  </si>
  <si>
    <t>Al mes de junio  de 2025</t>
  </si>
  <si>
    <t>Al mes de junio de 2025</t>
  </si>
  <si>
    <t>EJECUCIÓN PRESUPUESTARIA POR GRUPO DE GASTO  A JUNIO DE 2025</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</si>
  <si>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</si>
  <si>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</si>
  <si>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</si>
  <si>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</si>
  <si>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</si>
  <si>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</si>
  <si>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</si>
  <si>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</si>
  <si>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</si>
  <si>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</si>
  <si>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r>
      <rPr>
        <b/>
        <sz val="14"/>
        <color rgb="FF002060"/>
        <rFont val="Calibri"/>
        <family val="2"/>
        <scheme val="minor"/>
      </rPr>
      <t>En el Tablero</t>
    </r>
    <r>
      <rPr>
        <sz val="14"/>
        <color rgb="FF002060"/>
        <rFont val="Calibri"/>
        <family val="2"/>
        <scheme val="minor"/>
      </rPr>
      <t xml:space="preserve"> se incluye la descripción de los programas vigentes en el MAGA </t>
    </r>
  </si>
  <si>
    <t>EJECUCIÓN POR REGIÓN AL MES DE JUNIO DE 2025</t>
  </si>
  <si>
    <t>EJECUCIÓN PRESUPUESTARIA POR PROGRAMA AL MES DE JUNIO DE 2025</t>
  </si>
  <si>
    <t>EJECUCIÓN PRESUPUESTARIA POR PROGRAMAS A JUNIO DE 2025</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</si>
  <si>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</si>
  <si>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</si>
  <si>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</si>
  <si>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</si>
  <si>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</si>
  <si>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</si>
  <si>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</si>
  <si>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</si>
  <si>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</si>
  <si>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</si>
  <si>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</si>
  <si>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</si>
  <si>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</si>
  <si>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</si>
  <si>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</si>
  <si>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DESCRIPCIÓN DE FINALIDADES *</t>
  </si>
  <si>
    <t>DESCRIPCIÓN **</t>
  </si>
  <si>
    <t>* Manual de Clasificaciones Presupuestarias para el Sector Público de Guatemala, Ministerio de Finanzas Públicas, Dirección Técnica del Presupuesto, 7a Edición, julio 2023</t>
  </si>
  <si>
    <t>***Los programas presupuestarios están descritos en el Tablero</t>
  </si>
  <si>
    <t>1) Apoyo a la Protección y Bienestar Animal (Unidad de Bienestar Animal)</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</si>
  <si>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</si>
  <si>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1) Apoyo a la Producción Agrícola, Pecuaria e Hidrobiológica (Escuelas de Formación Agrícola de Sololá, San Marcos, Jacaltenango y Cobán, en dichas escuelas se gradúan peritos técnicos y forestales)</t>
  </si>
  <si>
    <t>EJECUCIÓN 
POR FINALIDADES (Millones de quetzales)</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</si>
  <si>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</si>
  <si>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</si>
  <si>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</si>
  <si>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</si>
  <si>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</si>
  <si>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 xml:space="preserve">TIPO DE  PERSONAL </t>
  </si>
  <si>
    <t>GRUPO DE GASTO 0 "SERVICIOS PERSONALES"</t>
  </si>
  <si>
    <t>SUBGRUPO DE GASTO 18 "SERVICIOS TÉCNICOS Y PROFESIONALES</t>
  </si>
  <si>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no se les paga</t>
    </r>
    <r>
      <rPr>
        <sz val="12"/>
        <color rgb="FF002060"/>
        <rFont val="Arial"/>
        <family val="2"/>
      </rPr>
      <t xml:space="preserve"> prestaciones como aguinaldo, bono 14, bonos sindicales  y otros.(De igual forma se pueden contratar empresas que prestan dichos servcios).</t>
    </r>
  </si>
  <si>
    <t>SERVICIOS PERSONALES, TÉCNICOS Y PROFESIONALES A JUNIO DE 2025</t>
  </si>
  <si>
    <t>MAGA AL 30 DE JUNIO 2023</t>
  </si>
  <si>
    <t>Presupuesto vigente 2025</t>
  </si>
  <si>
    <t xml:space="preserve">EJECUCIÓN PRESUPUESTARIA POR GRUPO DE GASTO  Y FINALIDAD </t>
  </si>
  <si>
    <r>
      <rPr>
        <b/>
        <sz val="14"/>
        <color theme="1"/>
        <rFont val="Calibri"/>
        <family val="2"/>
        <scheme val="minor"/>
      </rPr>
      <t>Fuente</t>
    </r>
    <r>
      <rPr>
        <sz val="14"/>
        <color theme="1"/>
        <rFont val="Calibri"/>
        <family val="2"/>
        <scheme val="minor"/>
      </rPr>
      <t>: Plan Operativo Anual (POA) 2025 del Ministerio de Agricultura, Ganadería y Alimentación (Visión y Misión)</t>
    </r>
  </si>
  <si>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regular la protección y bienestar de los animales y otros, en cuanto a este Ministerio.</t>
    </r>
  </si>
  <si>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</si>
  <si>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 xml:space="preserve">POR REGIÓN Y DEPARTAMENTO </t>
  </si>
  <si>
    <t>EJECUCIÓN PRESUPUESTARIA</t>
  </si>
  <si>
    <t>MAPA DE LA REPÚBLICA DE GUATEMALA</t>
  </si>
  <si>
    <r>
      <rPr>
        <b/>
        <sz val="12"/>
        <color rgb="FF002060"/>
        <rFont val="Arial"/>
        <family val="2"/>
      </rPr>
      <t>Fuente</t>
    </r>
    <r>
      <rPr>
        <sz val="12"/>
        <color rgb="FF002060"/>
        <rFont val="Arial"/>
        <family val="2"/>
      </rPr>
      <t>:</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Dirección de Recursos Humanos del MAGA  y;                                                                                                                     Subgrupo de gasto 18 (Servicios Técnicos y profesionales): Fondo Nacional gpara la Reactivación y Modernización   de la Actividad Agropecuaria (FONAGRO)</t>
    </r>
  </si>
  <si>
    <t>SERVICIOS PERSONALES, TÉCNICOS Y PROFESIONALES (Quetzales)</t>
  </si>
  <si>
    <t>CARACTERÍSTICAS DEL PERSONAL QUE LABORA EN EL MAGA A JUNIO 2025</t>
  </si>
  <si>
    <r>
      <t xml:space="preserve">Servicios técnicos y profesionales, mediante contratos por un periodo inferior a un año , no tienen calidad de servidores públicos; de igual formas </t>
    </r>
    <r>
      <rPr>
        <b/>
        <sz val="12"/>
        <color rgb="FF002060"/>
        <rFont val="Arial"/>
        <family val="2"/>
      </rPr>
      <t>no se les paga</t>
    </r>
    <r>
      <rPr>
        <sz val="12"/>
        <color rgb="FF002060"/>
        <rFont val="Arial"/>
        <family val="2"/>
      </rPr>
      <t xml:space="preserve"> prestaciones como aguinaldo, bono 14, bonos sindicales  y otros.</t>
    </r>
  </si>
  <si>
    <t>EJECUCIÓN PRESUPUESTARIA POR PROGRAMA</t>
  </si>
  <si>
    <r>
      <rPr>
        <b/>
        <sz val="16"/>
        <color theme="0"/>
        <rFont val="Cambria"/>
        <family val="1"/>
      </rPr>
      <t>“Un Programa</t>
    </r>
    <r>
      <rPr>
        <sz val="16"/>
        <color theme="0"/>
        <rFont val="Cambria"/>
        <family val="1"/>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t>
    </r>
  </si>
  <si>
    <t>Ejecución presupuestaria del subgrupo de gasto 18                        Servicios Técnicos y profesionales</t>
  </si>
  <si>
    <t xml:space="preserve">PRINCIPALES AVANCES O LOGROS
AL 30 DE JUNIO   DE 2025 </t>
  </si>
  <si>
    <t xml:space="preserve">CONCEPTO </t>
  </si>
  <si>
    <t>María Fernanda Rivera Dávila</t>
  </si>
  <si>
    <t>José Antonio López Leonardo</t>
  </si>
  <si>
    <t>Mario Alberto Gaitán Flores</t>
  </si>
  <si>
    <t>Mayra Lissette Motta Padilla</t>
  </si>
  <si>
    <t>2,725 personas</t>
  </si>
  <si>
    <t>65 personas</t>
  </si>
  <si>
    <t>840 personas</t>
  </si>
  <si>
    <t>0  personas                                                      29 personas                                                    419 personas</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</si>
  <si>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</si>
  <si>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Está orientado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</si>
  <si>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Se enfoca en ggarantizar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</si>
  <si>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2"/>
        <color theme="1"/>
        <rFont val="Arial"/>
        <family val="2"/>
      </rPr>
      <t>183,499</t>
    </r>
    <r>
      <rPr>
        <sz val="12"/>
        <color theme="1"/>
        <rFont val="Arial"/>
        <family val="2"/>
      </rPr>
      <t xml:space="preserve"> productores (as) familiares han mejorado sus sistemas productivos y el hogar rural, a través de la dotación de insumos, capacitación y asistencia técnica.</t>
    </r>
  </si>
  <si>
    <r>
      <rPr>
        <b/>
        <sz val="12"/>
        <color theme="1"/>
        <rFont val="Arial"/>
        <family val="2"/>
      </rPr>
      <t>13,046</t>
    </r>
    <r>
      <rPr>
        <sz val="12"/>
        <color theme="1"/>
        <rFont val="Arial"/>
        <family val="2"/>
      </rPr>
      <t xml:space="preserve"> productores (as) beneficiados con capacitación, asistencia técnica e insumos para mejorar la productividad agrícola y pecuaria de una manera sostenible y tecnificada.</t>
    </r>
  </si>
  <si>
    <r>
      <rPr>
        <b/>
        <sz val="12"/>
        <color theme="1"/>
        <rFont val="Arial"/>
        <family val="2"/>
      </rPr>
      <t>167,372</t>
    </r>
    <r>
      <rPr>
        <sz val="12"/>
        <color theme="1"/>
        <rFont val="Arial"/>
        <family val="2"/>
      </rPr>
      <t xml:space="preserve"> documentos emitidos a usuarios por servicios de sanidad agropecuaria y regulaciones para la protección del patrimonio agropecuario productivo e hidrobiológico (licencias, permisos, registros, entre otros).</t>
    </r>
  </si>
  <si>
    <r>
      <rPr>
        <b/>
        <sz val="12"/>
        <color theme="1"/>
        <rFont val="Arial"/>
        <family val="2"/>
      </rPr>
      <t>273,414</t>
    </r>
    <r>
      <rPr>
        <sz val="12"/>
        <color theme="1"/>
        <rFont val="Arial"/>
        <family val="2"/>
      </rPr>
      <t xml:space="preserve"> animales vacunados en programas y campañas de sanidad animal para la protección del patrimonio pecuario nacional</t>
    </r>
  </si>
  <si>
    <t>En este programa se asignan y transfieren los aportes a las Entidades Descentralizadas y Autónomas no Financieras, organismos regionales e interancionales,  asociaciones y cooperativas, con base a la normativa vigente (Constitución, decretos,  acuerdos guberantivos, convenios administrativos, entre otros).</t>
  </si>
  <si>
    <t>Presupuesto devengado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</si>
</sst>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quot;#,##0;[Red]\-&quot;Q&quot;#,##0"/>
    <numFmt numFmtId="7" formatCode="&quot;Q&quot;#,##0.00;\-&quot;Q&quot;#,##0.00"/>
    <numFmt numFmtId="8" formatCode="&quot;Q&quot;#,##0.00;[Red]\-&quot;Q&quot;#,##0.00"/>
    <numFmt numFmtId="43" formatCode="_-* #,##0.00_-;\-* #,##0.00_-;_-* &quot;-&quot;??_-;_-@_-"/>
    <numFmt numFmtId="164" formatCode="&quot;Q&quot;#,##0.00"/>
    <numFmt numFmtId="165" formatCode="0.0"/>
    <numFmt numFmtId="166" formatCode="#,##0.0"/>
    <numFmt numFmtId="167" formatCode="&quot;Q&quot;#,##0.0"/>
  </numFmts>
  <fonts count="65">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sz val="8"/>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4"/>
      <color rgb="FFFF0000"/>
      <name val="Arial"/>
      <family val="2"/>
    </font>
    <font>
      <sz val="12"/>
      <color indexed="8"/>
      <name val="Arial"/>
      <family val="2"/>
    </font>
    <font>
      <sz val="16"/>
      <color theme="1"/>
      <name val="Calibri"/>
      <family val="2"/>
      <scheme val="minor"/>
    </font>
    <font>
      <b/>
      <sz val="14"/>
      <color rgb="FF002060"/>
      <name val="Cambria"/>
      <family val="1"/>
    </font>
    <font>
      <sz val="14"/>
      <color rgb="FF002060"/>
      <name val="Cambria"/>
      <family val="1"/>
    </font>
    <font>
      <sz val="14"/>
      <color rgb="FF002060"/>
      <name val="Adobe Clean DC"/>
    </font>
    <font>
      <sz val="14"/>
      <color rgb="FF00204B"/>
      <name val="Arial"/>
      <family val="2"/>
    </font>
    <font>
      <b/>
      <sz val="14"/>
      <color rgb="FF00204B"/>
      <name val="Arial"/>
      <family val="2"/>
    </font>
    <font>
      <sz val="11"/>
      <color rgb="FF606060"/>
      <name val="Montserrat"/>
    </font>
    <font>
      <b/>
      <sz val="14"/>
      <color indexed="8"/>
      <name val="Arial"/>
      <family val="2"/>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6"/>
      <color rgb="FF002060"/>
      <name val="Calibri"/>
      <family val="2"/>
      <scheme val="minor"/>
    </font>
    <font>
      <sz val="14"/>
      <color theme="0"/>
      <name val="Calibri"/>
      <family val="2"/>
      <scheme val="minor"/>
    </font>
    <font>
      <b/>
      <sz val="14"/>
      <color theme="0"/>
      <name val="Calibri"/>
      <family val="2"/>
      <scheme val="minor"/>
    </font>
    <font>
      <sz val="14"/>
      <color theme="0"/>
      <name val="Arial"/>
      <family val="2"/>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b/>
      <sz val="16"/>
      <color theme="0"/>
      <name val="Cambria"/>
      <family val="1"/>
    </font>
    <font>
      <sz val="16"/>
      <color theme="0"/>
      <name val="Cambria"/>
      <family val="1"/>
    </font>
    <font>
      <sz val="11"/>
      <color rgb="FFFF0000"/>
      <name val="Calibri"/>
      <family val="2"/>
      <scheme val="minor"/>
    </font>
    <font>
      <b/>
      <sz val="12"/>
      <color rgb="FF001D35"/>
      <name val="Arial"/>
      <family val="2"/>
    </font>
  </fonts>
  <fills count="2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style="medium">
        <color rgb="FFB8CCE4"/>
      </left>
      <right/>
      <top/>
      <bottom/>
      <diagonal/>
    </border>
    <border>
      <left/>
      <right/>
      <top/>
      <bottom style="medium">
        <color rgb="FFB8CCE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397">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10" fillId="0" borderId="1" xfId="0" applyFont="1" applyBorder="1" applyAlignment="1">
      <alignment vertical="center" wrapText="1"/>
    </xf>
    <xf numFmtId="0" fontId="11" fillId="5" borderId="1" xfId="0" applyFont="1" applyFill="1" applyBorder="1" applyAlignment="1">
      <alignment horizontal="center" vertical="center" wrapText="1"/>
    </xf>
    <xf numFmtId="164" fontId="11" fillId="5" borderId="1" xfId="0" applyNumberFormat="1" applyFont="1" applyFill="1" applyBorder="1" applyAlignment="1">
      <alignment vertical="center" wrapText="1"/>
    </xf>
    <xf numFmtId="0" fontId="0" fillId="0" borderId="20" xfId="0" applyBorder="1"/>
    <xf numFmtId="0" fontId="0" fillId="0" borderId="27"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30"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5" fillId="4" borderId="0" xfId="0" applyFont="1" applyFill="1"/>
    <xf numFmtId="0" fontId="16" fillId="4" borderId="0" xfId="0" applyFont="1" applyFill="1"/>
    <xf numFmtId="0" fontId="15" fillId="4" borderId="8" xfId="0" applyFont="1" applyFill="1" applyBorder="1" applyAlignment="1">
      <alignment horizontal="left" vertical="center" wrapText="1"/>
    </xf>
    <xf numFmtId="10" fontId="15" fillId="4" borderId="9" xfId="0" applyNumberFormat="1" applyFont="1" applyFill="1" applyBorder="1" applyAlignment="1">
      <alignment horizontal="center" vertical="center"/>
    </xf>
    <xf numFmtId="0" fontId="15" fillId="4" borderId="9" xfId="0" applyFont="1" applyFill="1" applyBorder="1"/>
    <xf numFmtId="0" fontId="15" fillId="4" borderId="8" xfId="0" applyFont="1" applyFill="1" applyBorder="1"/>
    <xf numFmtId="0" fontId="18" fillId="4" borderId="0" xfId="0" applyFont="1" applyFill="1" applyAlignment="1">
      <alignment vertical="center"/>
    </xf>
    <xf numFmtId="8" fontId="16" fillId="4" borderId="0" xfId="0" applyNumberFormat="1" applyFont="1" applyFill="1"/>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17" fillId="4" borderId="8" xfId="0" applyFont="1" applyFill="1" applyBorder="1" applyAlignment="1">
      <alignment vertical="center" wrapText="1"/>
    </xf>
    <xf numFmtId="0" fontId="17" fillId="0" borderId="4" xfId="0" applyFont="1" applyBorder="1" applyAlignment="1">
      <alignment vertical="center" wrapText="1"/>
    </xf>
    <xf numFmtId="0" fontId="17" fillId="0" borderId="6" xfId="0" applyFont="1" applyBorder="1" applyAlignment="1">
      <alignment vertical="center" wrapText="1"/>
    </xf>
    <xf numFmtId="0" fontId="0" fillId="4" borderId="20" xfId="0" applyFill="1" applyBorder="1"/>
    <xf numFmtId="0" fontId="0" fillId="4" borderId="27"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30" xfId="0" applyFill="1" applyBorder="1"/>
    <xf numFmtId="0" fontId="0" fillId="4" borderId="11" xfId="0" applyFill="1" applyBorder="1"/>
    <xf numFmtId="2" fontId="0" fillId="4" borderId="0" xfId="0" applyNumberFormat="1" applyFill="1"/>
    <xf numFmtId="4" fontId="25" fillId="8" borderId="1" xfId="0" applyNumberFormat="1" applyFont="1" applyFill="1" applyBorder="1" applyAlignment="1">
      <alignment horizontal="right" vertical="center"/>
    </xf>
    <xf numFmtId="0" fontId="22" fillId="5" borderId="31" xfId="0" applyFont="1" applyFill="1" applyBorder="1" applyAlignment="1">
      <alignment horizontal="center" vertical="center" wrapText="1"/>
    </xf>
    <xf numFmtId="0" fontId="11" fillId="5" borderId="31" xfId="0" applyFont="1" applyFill="1" applyBorder="1" applyAlignment="1">
      <alignment horizontal="center" vertical="center"/>
    </xf>
    <xf numFmtId="4" fontId="0" fillId="0" borderId="0" xfId="0" applyNumberFormat="1"/>
    <xf numFmtId="0" fontId="4" fillId="0" borderId="1" xfId="0" applyFont="1" applyBorder="1" applyAlignment="1">
      <alignment horizontal="left" vertical="center" wrapText="1"/>
    </xf>
    <xf numFmtId="0" fontId="13" fillId="4" borderId="1"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17" fillId="0" borderId="16" xfId="0" applyFont="1" applyBorder="1" applyAlignment="1">
      <alignment vertical="center" wrapText="1"/>
    </xf>
    <xf numFmtId="4" fontId="25" fillId="8" borderId="33" xfId="0" applyNumberFormat="1" applyFont="1" applyFill="1" applyBorder="1" applyAlignment="1">
      <alignment horizontal="right" vertical="center"/>
    </xf>
    <xf numFmtId="4" fontId="23" fillId="4" borderId="31" xfId="0" applyNumberFormat="1" applyFont="1" applyFill="1" applyBorder="1" applyAlignment="1">
      <alignment horizontal="right" vertical="center"/>
    </xf>
    <xf numFmtId="0" fontId="23" fillId="4" borderId="27" xfId="0" applyFont="1" applyFill="1" applyBorder="1" applyAlignment="1">
      <alignment horizontal="center"/>
    </xf>
    <xf numFmtId="8" fontId="23" fillId="4" borderId="21" xfId="0" applyNumberFormat="1" applyFont="1" applyFill="1" applyBorder="1" applyAlignment="1">
      <alignment horizontal="right"/>
    </xf>
    <xf numFmtId="0" fontId="21" fillId="9" borderId="33" xfId="0" applyFont="1" applyFill="1" applyBorder="1" applyAlignment="1">
      <alignment horizontal="center" vertical="center" wrapText="1"/>
    </xf>
    <xf numFmtId="8" fontId="21" fillId="9" borderId="33" xfId="0" applyNumberFormat="1" applyFont="1" applyFill="1" applyBorder="1" applyAlignment="1">
      <alignment horizontal="center" vertical="center"/>
    </xf>
    <xf numFmtId="0" fontId="0" fillId="4" borderId="0" xfId="0" applyFill="1" applyAlignment="1">
      <alignment wrapText="1"/>
    </xf>
    <xf numFmtId="165" fontId="4" fillId="0" borderId="1" xfId="0" applyNumberFormat="1" applyFont="1" applyBorder="1" applyAlignment="1">
      <alignment horizontal="right" vertical="center" wrapText="1"/>
    </xf>
    <xf numFmtId="165" fontId="13" fillId="4" borderId="1" xfId="0" applyNumberFormat="1" applyFont="1" applyFill="1" applyBorder="1" applyAlignment="1">
      <alignment horizontal="right" vertical="center" wrapText="1"/>
    </xf>
    <xf numFmtId="0" fontId="26" fillId="0" borderId="0" xfId="0" applyFont="1"/>
    <xf numFmtId="0" fontId="30" fillId="0" borderId="0" xfId="0" applyFont="1"/>
    <xf numFmtId="0" fontId="31" fillId="0" borderId="1" xfId="0" applyFont="1" applyBorder="1" applyAlignment="1">
      <alignment horizontal="left" vertical="center" wrapText="1"/>
    </xf>
    <xf numFmtId="0" fontId="31" fillId="0" borderId="0" xfId="0" applyFont="1" applyBorder="1" applyAlignment="1">
      <alignment horizontal="right" vertical="center" wrapText="1"/>
    </xf>
    <xf numFmtId="4" fontId="33" fillId="0" borderId="1" xfId="0" applyNumberFormat="1" applyFont="1" applyBorder="1" applyAlignment="1">
      <alignment horizontal="right"/>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32" fillId="0" borderId="0" xfId="0" applyFont="1" applyBorder="1" applyAlignment="1">
      <alignment horizontal="right" vertical="center" wrapText="1"/>
    </xf>
    <xf numFmtId="0" fontId="16" fillId="0" borderId="0" xfId="0" applyFont="1"/>
    <xf numFmtId="7" fontId="23" fillId="4" borderId="1" xfId="1" applyNumberFormat="1" applyFont="1" applyFill="1" applyBorder="1" applyAlignment="1">
      <alignment horizontal="center" vertical="center"/>
    </xf>
    <xf numFmtId="10" fontId="23" fillId="0" borderId="5" xfId="0" applyNumberFormat="1" applyFont="1" applyBorder="1" applyAlignment="1">
      <alignment horizontal="center" vertical="center"/>
    </xf>
    <xf numFmtId="7" fontId="23" fillId="4" borderId="24" xfId="1" applyNumberFormat="1" applyFont="1" applyFill="1" applyBorder="1" applyAlignment="1">
      <alignment horizontal="center" vertical="center"/>
    </xf>
    <xf numFmtId="10" fontId="23" fillId="0" borderId="7" xfId="0" applyNumberFormat="1" applyFont="1" applyBorder="1" applyAlignment="1">
      <alignment horizontal="center" vertical="center"/>
    </xf>
    <xf numFmtId="7" fontId="13" fillId="4" borderId="31" xfId="0" applyNumberFormat="1" applyFont="1" applyFill="1" applyBorder="1" applyAlignment="1">
      <alignment horizontal="center"/>
    </xf>
    <xf numFmtId="10" fontId="12" fillId="4" borderId="31" xfId="0" applyNumberFormat="1" applyFont="1" applyFill="1" applyBorder="1" applyAlignment="1">
      <alignment vertical="center"/>
    </xf>
    <xf numFmtId="0" fontId="35" fillId="0" borderId="0" xfId="0" applyFont="1" applyAlignment="1">
      <alignment vertical="center"/>
    </xf>
    <xf numFmtId="0" fontId="6" fillId="6" borderId="12" xfId="0" applyFont="1" applyFill="1" applyBorder="1" applyAlignment="1">
      <alignment horizontal="center" vertical="center"/>
    </xf>
    <xf numFmtId="0" fontId="6" fillId="6" borderId="3"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1" fillId="4" borderId="9" xfId="0" applyFont="1" applyFill="1" applyBorder="1" applyAlignment="1">
      <alignment horizontal="right"/>
    </xf>
    <xf numFmtId="0" fontId="40" fillId="0" borderId="0" xfId="0" applyFont="1"/>
    <xf numFmtId="0" fontId="38" fillId="0" borderId="0" xfId="0" applyFont="1" applyBorder="1" applyAlignment="1">
      <alignment horizontal="left" vertical="center" wrapText="1"/>
    </xf>
    <xf numFmtId="164" fontId="22" fillId="4" borderId="31" xfId="0" applyNumberFormat="1" applyFont="1" applyFill="1" applyBorder="1" applyAlignment="1">
      <alignment horizontal="right" vertical="center"/>
    </xf>
    <xf numFmtId="0" fontId="29" fillId="0" borderId="0" xfId="0" applyFont="1"/>
    <xf numFmtId="0" fontId="10" fillId="0" borderId="0" xfId="0" applyFont="1" applyAlignment="1">
      <alignment horizontal="center"/>
    </xf>
    <xf numFmtId="0" fontId="11" fillId="0" borderId="0" xfId="0" applyFont="1" applyBorder="1" applyAlignment="1">
      <alignment horizontal="center"/>
    </xf>
    <xf numFmtId="0" fontId="11" fillId="0" borderId="0" xfId="0" applyFont="1" applyAlignment="1">
      <alignment horizontal="center" wrapText="1"/>
    </xf>
    <xf numFmtId="0" fontId="10" fillId="0" borderId="0" xfId="0" applyFont="1" applyBorder="1" applyAlignment="1">
      <alignment horizontal="center"/>
    </xf>
    <xf numFmtId="0" fontId="0" fillId="0" borderId="0" xfId="0" applyAlignment="1">
      <alignment horizontal="center"/>
    </xf>
    <xf numFmtId="4" fontId="0" fillId="0" borderId="31" xfId="0" applyNumberFormat="1" applyBorder="1"/>
    <xf numFmtId="4" fontId="26" fillId="0" borderId="1" xfId="0" applyNumberFormat="1" applyFont="1" applyBorder="1"/>
    <xf numFmtId="0" fontId="31" fillId="0" borderId="31" xfId="0" applyFont="1" applyBorder="1" applyAlignment="1">
      <alignment vertical="center" wrapText="1"/>
    </xf>
    <xf numFmtId="0" fontId="31" fillId="0" borderId="31" xfId="0" applyFont="1" applyBorder="1" applyAlignment="1">
      <alignment horizontal="left" vertical="center" wrapText="1"/>
    </xf>
    <xf numFmtId="0" fontId="22" fillId="4" borderId="31" xfId="0" applyFont="1" applyFill="1" applyBorder="1" applyAlignment="1">
      <alignment horizontal="right" vertical="center" wrapText="1"/>
    </xf>
    <xf numFmtId="0" fontId="22" fillId="4" borderId="33" xfId="0" applyFont="1" applyFill="1" applyBorder="1" applyAlignment="1">
      <alignment horizontal="center" vertical="center" wrapText="1"/>
    </xf>
    <xf numFmtId="4" fontId="41" fillId="0" borderId="33" xfId="0" applyNumberFormat="1" applyFont="1" applyBorder="1" applyAlignment="1">
      <alignment horizontal="right" vertical="top"/>
    </xf>
    <xf numFmtId="4" fontId="26" fillId="0" borderId="31" xfId="0" applyNumberFormat="1" applyFont="1" applyBorder="1"/>
    <xf numFmtId="165" fontId="4" fillId="0" borderId="31" xfId="0" applyNumberFormat="1" applyFont="1" applyBorder="1" applyAlignment="1">
      <alignment vertical="center" wrapText="1"/>
    </xf>
    <xf numFmtId="165" fontId="13" fillId="4" borderId="31" xfId="0" applyNumberFormat="1" applyFont="1" applyFill="1" applyBorder="1" applyAlignment="1">
      <alignment horizontal="right" vertical="center" wrapText="1"/>
    </xf>
    <xf numFmtId="0" fontId="4" fillId="0" borderId="31" xfId="0" applyFont="1" applyBorder="1" applyAlignment="1">
      <alignment vertical="center" wrapText="1"/>
    </xf>
    <xf numFmtId="0" fontId="4" fillId="0" borderId="31" xfId="0" applyFont="1" applyBorder="1" applyAlignment="1">
      <alignment horizontal="left" vertical="center" wrapText="1"/>
    </xf>
    <xf numFmtId="0" fontId="11" fillId="3" borderId="1" xfId="0" applyFont="1" applyFill="1" applyBorder="1" applyAlignment="1">
      <alignment horizontal="center" vertical="center" wrapText="1"/>
    </xf>
    <xf numFmtId="0" fontId="0" fillId="3" borderId="1" xfId="0" applyFill="1" applyBorder="1"/>
    <xf numFmtId="167" fontId="11" fillId="3" borderId="1" xfId="0" applyNumberFormat="1" applyFont="1" applyFill="1" applyBorder="1" applyAlignment="1">
      <alignment vertical="center" wrapText="1"/>
    </xf>
    <xf numFmtId="0" fontId="11" fillId="3" borderId="1" xfId="0" applyFont="1" applyFill="1" applyBorder="1" applyAlignment="1">
      <alignment horizontal="center" vertical="center"/>
    </xf>
    <xf numFmtId="0" fontId="10" fillId="0" borderId="1" xfId="0" applyFont="1" applyBorder="1"/>
    <xf numFmtId="0" fontId="10" fillId="0" borderId="1" xfId="0" applyFont="1" applyBorder="1" applyAlignment="1">
      <alignment wrapText="1"/>
    </xf>
    <xf numFmtId="166" fontId="10" fillId="0" borderId="1" xfId="0" applyNumberFormat="1" applyFont="1" applyBorder="1"/>
    <xf numFmtId="0" fontId="11" fillId="0" borderId="1" xfId="0" applyFont="1" applyBorder="1" applyAlignment="1">
      <alignment vertical="center" wrapText="1"/>
    </xf>
    <xf numFmtId="4" fontId="33" fillId="0" borderId="0" xfId="0" applyNumberFormat="1" applyFont="1" applyBorder="1" applyAlignment="1">
      <alignment horizontal="right"/>
    </xf>
    <xf numFmtId="166" fontId="46" fillId="0" borderId="1" xfId="0" applyNumberFormat="1" applyFont="1" applyBorder="1" applyAlignment="1">
      <alignment horizontal="right"/>
    </xf>
    <xf numFmtId="0" fontId="22" fillId="4" borderId="0" xfId="0" applyFont="1" applyFill="1" applyBorder="1" applyAlignment="1">
      <alignment horizontal="center" vertical="center" wrapText="1"/>
    </xf>
    <xf numFmtId="4" fontId="41" fillId="0" borderId="0" xfId="0" applyNumberFormat="1" applyFont="1" applyBorder="1" applyAlignment="1">
      <alignment horizontal="right" vertical="top"/>
    </xf>
    <xf numFmtId="0" fontId="13" fillId="4" borderId="0" xfId="0" applyFont="1" applyFill="1" applyBorder="1" applyAlignment="1">
      <alignment horizontal="center" vertical="center" wrapText="1"/>
    </xf>
    <xf numFmtId="165" fontId="13" fillId="4" borderId="0" xfId="0" applyNumberFormat="1" applyFont="1" applyFill="1" applyBorder="1" applyAlignment="1">
      <alignment horizontal="right" vertical="center" wrapText="1"/>
    </xf>
    <xf numFmtId="0" fontId="49" fillId="0" borderId="0" xfId="0" applyFont="1" applyAlignment="1">
      <alignment vertical="center"/>
    </xf>
    <xf numFmtId="0" fontId="13" fillId="4" borderId="31" xfId="0" applyFont="1" applyFill="1" applyBorder="1" applyAlignment="1">
      <alignment horizontal="right"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8" borderId="1" xfId="0" applyFont="1" applyFill="1" applyBorder="1" applyAlignment="1">
      <alignment horizontal="left" vertical="center"/>
    </xf>
    <xf numFmtId="0" fontId="28" fillId="8" borderId="1" xfId="0" applyFont="1" applyFill="1" applyBorder="1" applyAlignment="1">
      <alignment vertical="center" wrapText="1"/>
    </xf>
    <xf numFmtId="0" fontId="30" fillId="0" borderId="1" xfId="0" applyFont="1" applyBorder="1" applyAlignment="1">
      <alignment horizontal="left" vertical="center"/>
    </xf>
    <xf numFmtId="0" fontId="44" fillId="0" borderId="1" xfId="0" applyFont="1" applyBorder="1" applyAlignment="1">
      <alignment horizontal="left" vertical="center" wrapText="1"/>
    </xf>
    <xf numFmtId="0" fontId="44" fillId="8" borderId="1" xfId="0" applyFont="1" applyFill="1" applyBorder="1" applyAlignment="1">
      <alignment horizontal="left" vertical="center" wrapText="1"/>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vertical="center" wrapText="1"/>
    </xf>
    <xf numFmtId="166" fontId="46" fillId="8" borderId="1" xfId="0" applyNumberFormat="1" applyFont="1" applyFill="1" applyBorder="1" applyAlignment="1">
      <alignment horizontal="right"/>
    </xf>
    <xf numFmtId="4" fontId="25" fillId="8" borderId="1" xfId="0" applyNumberFormat="1" applyFont="1" applyFill="1" applyBorder="1" applyAlignment="1">
      <alignment horizontal="right"/>
    </xf>
    <xf numFmtId="0" fontId="47" fillId="0" borderId="42" xfId="0" applyFont="1" applyBorder="1"/>
    <xf numFmtId="0" fontId="27" fillId="0" borderId="42" xfId="0" applyFont="1" applyBorder="1" applyAlignment="1">
      <alignment vertical="center"/>
    </xf>
    <xf numFmtId="0" fontId="27" fillId="0" borderId="42" xfId="0" applyFont="1" applyFill="1" applyBorder="1" applyAlignment="1">
      <alignment vertical="center" wrapText="1"/>
    </xf>
    <xf numFmtId="0" fontId="47" fillId="0" borderId="42" xfId="0" applyFont="1" applyBorder="1" applyAlignment="1">
      <alignment horizontal="center"/>
    </xf>
    <xf numFmtId="0" fontId="30" fillId="0" borderId="39" xfId="0" applyFont="1" applyBorder="1" applyAlignment="1">
      <alignment horizontal="center" wrapText="1"/>
    </xf>
    <xf numFmtId="4" fontId="10" fillId="0" borderId="39" xfId="0" applyNumberFormat="1" applyFont="1" applyBorder="1"/>
    <xf numFmtId="0" fontId="6" fillId="4" borderId="39"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43" fillId="0" borderId="31" xfId="0" applyFont="1" applyBorder="1" applyAlignment="1">
      <alignment horizontal="right" vertical="center" wrapText="1"/>
    </xf>
    <xf numFmtId="0" fontId="43" fillId="4" borderId="31" xfId="0" applyFont="1" applyFill="1" applyBorder="1" applyAlignment="1">
      <alignment horizontal="right" vertical="center" wrapText="1"/>
    </xf>
    <xf numFmtId="0" fontId="43" fillId="4" borderId="31" xfId="0" applyFont="1" applyFill="1" applyBorder="1" applyAlignment="1">
      <alignment horizontal="right"/>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27" fillId="0" borderId="42" xfId="0" applyFont="1" applyBorder="1" applyAlignment="1">
      <alignment vertical="center" wrapText="1"/>
    </xf>
    <xf numFmtId="0" fontId="28" fillId="0" borderId="42" xfId="0" applyFont="1" applyBorder="1" applyAlignment="1">
      <alignment vertical="center" wrapText="1"/>
    </xf>
    <xf numFmtId="2" fontId="30" fillId="0" borderId="42" xfId="0" applyNumberFormat="1" applyFont="1" applyBorder="1" applyAlignment="1">
      <alignment horizontal="center" vertical="center"/>
    </xf>
    <xf numFmtId="2" fontId="30" fillId="4" borderId="42" xfId="0" applyNumberFormat="1" applyFont="1" applyFill="1" applyBorder="1" applyAlignment="1">
      <alignment horizontal="center" vertical="center"/>
    </xf>
    <xf numFmtId="165" fontId="44" fillId="0" borderId="0" xfId="0" applyNumberFormat="1" applyFont="1" applyBorder="1" applyAlignment="1">
      <alignment horizontal="right" vertical="center"/>
    </xf>
    <xf numFmtId="0" fontId="0" fillId="0" borderId="34" xfId="0" applyBorder="1" applyAlignment="1">
      <alignment vertical="center"/>
    </xf>
    <xf numFmtId="0" fontId="0" fillId="0" borderId="34" xfId="0" applyBorder="1"/>
    <xf numFmtId="0" fontId="52" fillId="2" borderId="48" xfId="0" applyFont="1" applyFill="1" applyBorder="1" applyAlignment="1">
      <alignment horizontal="center"/>
    </xf>
    <xf numFmtId="0" fontId="52" fillId="4" borderId="50" xfId="0" applyFont="1" applyFill="1" applyBorder="1" applyAlignment="1">
      <alignment horizontal="center"/>
    </xf>
    <xf numFmtId="0" fontId="52" fillId="4" borderId="0" xfId="0" applyFont="1" applyFill="1" applyBorder="1" applyAlignment="1">
      <alignment horizontal="center"/>
    </xf>
    <xf numFmtId="0" fontId="51" fillId="4" borderId="0" xfId="0" applyFont="1" applyFill="1" applyBorder="1" applyAlignment="1">
      <alignment horizontal="center"/>
    </xf>
    <xf numFmtId="2" fontId="30" fillId="4" borderId="0" xfId="0" applyNumberFormat="1" applyFont="1" applyFill="1" applyBorder="1" applyAlignment="1">
      <alignment horizontal="center" vertical="center"/>
    </xf>
    <xf numFmtId="0" fontId="0" fillId="4" borderId="0" xfId="0" applyFill="1" applyBorder="1"/>
    <xf numFmtId="0" fontId="6" fillId="4" borderId="0" xfId="0" applyFont="1" applyFill="1" applyBorder="1" applyAlignment="1">
      <alignment horizontal="center" vertical="center" wrapText="1"/>
    </xf>
    <xf numFmtId="0" fontId="52" fillId="4" borderId="0" xfId="0" applyFont="1" applyFill="1" applyBorder="1" applyAlignment="1">
      <alignment horizontal="center" vertical="center"/>
    </xf>
    <xf numFmtId="0" fontId="6" fillId="4" borderId="0" xfId="0" applyFont="1" applyFill="1" applyBorder="1" applyAlignment="1">
      <alignment vertical="center" wrapText="1"/>
    </xf>
    <xf numFmtId="0" fontId="53" fillId="4" borderId="0" xfId="0" applyFont="1" applyFill="1" applyBorder="1" applyAlignment="1">
      <alignment horizontal="center" vertical="center" wrapText="1"/>
    </xf>
    <xf numFmtId="0" fontId="53" fillId="4" borderId="0" xfId="0" applyFont="1" applyFill="1" applyBorder="1" applyAlignment="1">
      <alignment horizontal="center" vertical="center"/>
    </xf>
    <xf numFmtId="0" fontId="6" fillId="4" borderId="0" xfId="0" applyFont="1" applyFill="1" applyBorder="1" applyAlignment="1">
      <alignment vertical="center"/>
    </xf>
    <xf numFmtId="0" fontId="45" fillId="4" borderId="0" xfId="0" applyFont="1" applyFill="1" applyBorder="1" applyAlignment="1">
      <alignment horizontal="center"/>
    </xf>
    <xf numFmtId="0" fontId="6" fillId="0" borderId="49" xfId="0" applyFont="1" applyFill="1" applyBorder="1" applyAlignment="1">
      <alignment horizontal="center" vertical="center" wrapText="1"/>
    </xf>
    <xf numFmtId="0" fontId="51" fillId="0" borderId="48" xfId="0" applyFont="1" applyFill="1" applyBorder="1" applyAlignment="1">
      <alignment horizontal="center"/>
    </xf>
    <xf numFmtId="0" fontId="23" fillId="0" borderId="48" xfId="0" applyFont="1" applyFill="1" applyBorder="1" applyAlignment="1">
      <alignment horizontal="center" vertical="center" wrapText="1"/>
    </xf>
    <xf numFmtId="1" fontId="43" fillId="0" borderId="42" xfId="0" applyNumberFormat="1" applyFont="1" applyBorder="1" applyAlignment="1">
      <alignment horizontal="center" vertical="center" wrapText="1"/>
    </xf>
    <xf numFmtId="1" fontId="43" fillId="0" borderId="42" xfId="0" applyNumberFormat="1" applyFont="1" applyBorder="1" applyAlignment="1">
      <alignment horizontal="center" vertical="center"/>
    </xf>
    <xf numFmtId="1" fontId="30" fillId="0" borderId="42" xfId="0" applyNumberFormat="1" applyFont="1" applyBorder="1" applyAlignment="1">
      <alignment horizontal="center" vertical="center"/>
    </xf>
    <xf numFmtId="0" fontId="54" fillId="0" borderId="1" xfId="0" applyFont="1" applyBorder="1" applyAlignment="1">
      <alignment horizontal="left" vertical="center" wrapText="1"/>
    </xf>
    <xf numFmtId="166" fontId="50" fillId="0" borderId="1" xfId="0" applyNumberFormat="1" applyFont="1" applyBorder="1" applyAlignment="1">
      <alignment horizontal="center" vertical="center"/>
    </xf>
    <xf numFmtId="0" fontId="48" fillId="0" borderId="1" xfId="0" applyFont="1" applyBorder="1" applyAlignment="1">
      <alignment horizontal="center" wrapText="1"/>
    </xf>
    <xf numFmtId="165" fontId="34" fillId="0" borderId="1" xfId="0" applyNumberFormat="1" applyFont="1" applyBorder="1" applyAlignment="1">
      <alignment horizontal="center" vertical="center"/>
    </xf>
    <xf numFmtId="4" fontId="48" fillId="0" borderId="1" xfId="0" applyNumberFormat="1" applyFont="1" applyBorder="1" applyAlignment="1">
      <alignment horizontal="left" vertical="center"/>
    </xf>
    <xf numFmtId="4" fontId="43" fillId="0" borderId="1" xfId="0" applyNumberFormat="1" applyFont="1" applyBorder="1"/>
    <xf numFmtId="0" fontId="55" fillId="2" borderId="0" xfId="0" applyFont="1" applyFill="1"/>
    <xf numFmtId="0" fontId="12" fillId="5" borderId="1" xfId="0" applyFont="1" applyFill="1" applyBorder="1" applyAlignment="1">
      <alignment horizontal="center" vertical="center" wrapText="1"/>
    </xf>
    <xf numFmtId="0" fontId="45" fillId="0" borderId="0" xfId="0" applyFont="1"/>
    <xf numFmtId="0" fontId="43" fillId="0" borderId="31" xfId="0" applyFont="1" applyBorder="1" applyAlignment="1">
      <alignment horizontal="left" vertical="center" wrapText="1"/>
    </xf>
    <xf numFmtId="0" fontId="31" fillId="4" borderId="0" xfId="0" applyFont="1" applyFill="1" applyBorder="1" applyAlignment="1">
      <alignment horizontal="left" vertical="center" wrapText="1"/>
    </xf>
    <xf numFmtId="3" fontId="30" fillId="0" borderId="42" xfId="0" applyNumberFormat="1" applyFont="1" applyBorder="1" applyAlignment="1">
      <alignment horizontal="center"/>
    </xf>
    <xf numFmtId="0" fontId="0" fillId="0" borderId="1" xfId="0" applyBorder="1" applyAlignment="1">
      <alignment horizontal="center"/>
    </xf>
    <xf numFmtId="0" fontId="48" fillId="0" borderId="1" xfId="0" applyFont="1" applyBorder="1" applyAlignment="1">
      <alignment horizontal="center"/>
    </xf>
    <xf numFmtId="0" fontId="17" fillId="0" borderId="4" xfId="0" applyFont="1" applyBorder="1" applyAlignment="1">
      <alignment horizontal="left" vertical="center" wrapText="1"/>
    </xf>
    <xf numFmtId="0" fontId="63" fillId="0" borderId="0" xfId="0" applyFont="1"/>
    <xf numFmtId="0" fontId="16" fillId="4" borderId="0" xfId="0" applyFont="1" applyFill="1" applyAlignment="1">
      <alignment vertical="center"/>
    </xf>
    <xf numFmtId="0" fontId="16" fillId="4" borderId="20" xfId="0" applyFont="1" applyFill="1" applyBorder="1" applyAlignment="1">
      <alignment vertical="center"/>
    </xf>
    <xf numFmtId="0" fontId="16" fillId="4" borderId="21" xfId="0" applyFont="1" applyFill="1" applyBorder="1" applyAlignment="1">
      <alignment vertical="center"/>
    </xf>
    <xf numFmtId="0" fontId="16" fillId="4" borderId="8" xfId="0" applyFont="1" applyFill="1" applyBorder="1" applyAlignment="1">
      <alignment vertical="center"/>
    </xf>
    <xf numFmtId="0" fontId="16" fillId="4" borderId="9" xfId="0" applyFont="1" applyFill="1" applyBorder="1" applyAlignment="1">
      <alignment vertical="center"/>
    </xf>
    <xf numFmtId="0" fontId="16" fillId="4" borderId="10" xfId="0" applyFont="1" applyFill="1" applyBorder="1" applyAlignment="1">
      <alignment vertical="center"/>
    </xf>
    <xf numFmtId="0" fontId="16" fillId="4" borderId="11" xfId="0" applyFont="1" applyFill="1" applyBorder="1" applyAlignment="1">
      <alignment vertical="center"/>
    </xf>
    <xf numFmtId="0" fontId="23" fillId="4" borderId="31" xfId="0" applyFont="1" applyFill="1" applyBorder="1" applyAlignment="1">
      <alignment horizontal="center" vertical="center"/>
    </xf>
    <xf numFmtId="8" fontId="23" fillId="4" borderId="31" xfId="0" applyNumberFormat="1" applyFont="1" applyFill="1" applyBorder="1" applyAlignment="1">
      <alignment horizontal="right" vertical="center"/>
    </xf>
    <xf numFmtId="8" fontId="16" fillId="4" borderId="0" xfId="0" applyNumberFormat="1" applyFont="1" applyFill="1" applyAlignment="1">
      <alignment vertical="center"/>
    </xf>
    <xf numFmtId="0" fontId="23" fillId="8"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17" fillId="11" borderId="1" xfId="0" applyFont="1" applyFill="1" applyBorder="1" applyAlignment="1">
      <alignment horizontal="left" vertical="center" wrapText="1"/>
    </xf>
    <xf numFmtId="0" fontId="17" fillId="12" borderId="1" xfId="0" applyFont="1" applyFill="1" applyBorder="1" applyAlignment="1">
      <alignment horizontal="left" vertical="center" wrapText="1"/>
    </xf>
    <xf numFmtId="0" fontId="17" fillId="13" borderId="1" xfId="0" applyFont="1" applyFill="1" applyBorder="1" applyAlignment="1">
      <alignment horizontal="left" vertical="center" wrapText="1"/>
    </xf>
    <xf numFmtId="0" fontId="17" fillId="14" borderId="1" xfId="0" applyFont="1" applyFill="1" applyBorder="1" applyAlignment="1">
      <alignment horizontal="left" vertical="center" wrapText="1"/>
    </xf>
    <xf numFmtId="0" fontId="17" fillId="15" borderId="1" xfId="0" applyFont="1" applyFill="1" applyBorder="1" applyAlignment="1">
      <alignment horizontal="left" vertical="center" wrapText="1"/>
    </xf>
    <xf numFmtId="0" fontId="17" fillId="16" borderId="1" xfId="0" applyFont="1" applyFill="1" applyBorder="1" applyAlignment="1">
      <alignment horizontal="left" vertical="center" wrapText="1"/>
    </xf>
    <xf numFmtId="0" fontId="17" fillId="17" borderId="1" xfId="0" applyFont="1" applyFill="1" applyBorder="1" applyAlignment="1">
      <alignment horizontal="left" vertical="center" wrapText="1"/>
    </xf>
    <xf numFmtId="0" fontId="17" fillId="18"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8" fontId="21" fillId="19" borderId="1" xfId="0" applyNumberFormat="1" applyFont="1" applyFill="1" applyBorder="1" applyAlignment="1">
      <alignment horizontal="center" vertical="center"/>
    </xf>
    <xf numFmtId="8" fontId="21" fillId="20" borderId="1" xfId="0" applyNumberFormat="1" applyFont="1" applyFill="1" applyBorder="1" applyAlignment="1">
      <alignment horizontal="center" vertical="center"/>
    </xf>
    <xf numFmtId="8" fontId="21" fillId="15" borderId="1" xfId="0" applyNumberFormat="1" applyFont="1" applyFill="1" applyBorder="1" applyAlignment="1">
      <alignment horizontal="center" vertical="center"/>
    </xf>
    <xf numFmtId="8" fontId="21" fillId="21" borderId="1" xfId="0" applyNumberFormat="1" applyFont="1" applyFill="1" applyBorder="1" applyAlignment="1">
      <alignment horizontal="center" vertical="center"/>
    </xf>
    <xf numFmtId="8" fontId="21" fillId="4" borderId="1" xfId="0" applyNumberFormat="1" applyFont="1" applyFill="1" applyBorder="1" applyAlignment="1">
      <alignment horizontal="center" vertical="center"/>
    </xf>
    <xf numFmtId="8" fontId="21" fillId="18" borderId="1" xfId="0" applyNumberFormat="1" applyFont="1" applyFill="1" applyBorder="1" applyAlignment="1">
      <alignment horizontal="center" vertical="center"/>
    </xf>
    <xf numFmtId="8" fontId="21" fillId="22" borderId="1" xfId="0" applyNumberFormat="1" applyFont="1" applyFill="1" applyBorder="1" applyAlignment="1">
      <alignment horizontal="center" vertical="center"/>
    </xf>
    <xf numFmtId="8" fontId="21" fillId="12" borderId="1" xfId="0" applyNumberFormat="1" applyFont="1" applyFill="1" applyBorder="1" applyAlignment="1">
      <alignment horizontal="center" vertical="center"/>
    </xf>
    <xf numFmtId="8" fontId="21" fillId="23" borderId="1" xfId="0" applyNumberFormat="1" applyFont="1" applyFill="1" applyBorder="1" applyAlignment="1">
      <alignment horizontal="center" vertical="center"/>
    </xf>
    <xf numFmtId="3" fontId="23" fillId="0" borderId="5" xfId="0" applyNumberFormat="1" applyFont="1" applyBorder="1" applyAlignment="1">
      <alignment horizontal="center" vertical="center" wrapText="1"/>
    </xf>
    <xf numFmtId="3" fontId="23" fillId="0" borderId="7"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7" xfId="0" applyFont="1" applyFill="1" applyBorder="1" applyAlignment="1">
      <alignment horizontal="center" vertical="center" wrapText="1"/>
    </xf>
    <xf numFmtId="3" fontId="23" fillId="4" borderId="31" xfId="0"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0" fontId="17" fillId="0" borderId="28" xfId="0" applyFont="1" applyBorder="1" applyAlignment="1">
      <alignment horizontal="justify" vertical="center" wrapText="1"/>
    </xf>
    <xf numFmtId="0" fontId="17" fillId="0" borderId="1" xfId="0" applyFont="1" applyBorder="1" applyAlignment="1">
      <alignment horizontal="justify" vertical="center" wrapText="1"/>
    </xf>
    <xf numFmtId="7" fontId="23" fillId="0" borderId="1" xfId="1" applyNumberFormat="1" applyFont="1" applyBorder="1" applyAlignment="1">
      <alignment horizontal="center" vertic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7" fillId="0" borderId="29" xfId="0" applyFont="1" applyBorder="1" applyAlignment="1">
      <alignment horizontal="justify" vertical="center" wrapText="1"/>
    </xf>
    <xf numFmtId="0" fontId="17" fillId="0" borderId="24" xfId="0" applyFont="1" applyBorder="1" applyAlignment="1">
      <alignment horizontal="justify" vertical="center" wrapText="1"/>
    </xf>
    <xf numFmtId="7" fontId="23" fillId="0" borderId="24" xfId="1" applyNumberFormat="1" applyFont="1" applyBorder="1" applyAlignment="1">
      <alignment horizontal="center" vertical="center"/>
    </xf>
    <xf numFmtId="0" fontId="17" fillId="0" borderId="36" xfId="0" applyFont="1" applyBorder="1" applyAlignment="1">
      <alignment horizontal="justify" vertical="center" wrapText="1"/>
    </xf>
    <xf numFmtId="164" fontId="21" fillId="3" borderId="5" xfId="0" applyNumberFormat="1" applyFont="1" applyFill="1" applyBorder="1" applyAlignment="1">
      <alignment horizontal="center" vertical="center"/>
    </xf>
    <xf numFmtId="0" fontId="17" fillId="0" borderId="4" xfId="0" applyFont="1" applyBorder="1" applyAlignment="1">
      <alignment horizontal="justify" vertical="center" wrapText="1"/>
    </xf>
    <xf numFmtId="10" fontId="21" fillId="3" borderId="5" xfId="0" applyNumberFormat="1" applyFont="1" applyFill="1" applyBorder="1" applyAlignment="1">
      <alignment horizontal="center" vertical="center"/>
    </xf>
    <xf numFmtId="0" fontId="5" fillId="4" borderId="0" xfId="0" applyFont="1" applyFill="1" applyAlignment="1">
      <alignment horizontal="center"/>
    </xf>
    <xf numFmtId="17" fontId="24" fillId="4" borderId="0" xfId="0" applyNumberFormat="1" applyFont="1" applyFill="1" applyAlignment="1">
      <alignment horizontal="center"/>
    </xf>
    <xf numFmtId="0" fontId="24" fillId="4" borderId="0" xfId="0" applyFont="1" applyFill="1" applyAlignment="1">
      <alignment horizontal="center"/>
    </xf>
    <xf numFmtId="0" fontId="14" fillId="4" borderId="0" xfId="0" applyFont="1" applyFill="1" applyAlignment="1">
      <alignment horizontal="center"/>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7" borderId="2"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25" xfId="0" applyFont="1" applyFill="1" applyBorder="1" applyAlignment="1">
      <alignment horizontal="center" vertical="center"/>
    </xf>
    <xf numFmtId="0" fontId="19" fillId="7" borderId="26" xfId="0" applyFont="1" applyFill="1" applyBorder="1" applyAlignment="1">
      <alignment horizontal="center" vertical="center"/>
    </xf>
    <xf numFmtId="164" fontId="23" fillId="3" borderId="15" xfId="0" applyNumberFormat="1" applyFont="1" applyFill="1" applyBorder="1" applyAlignment="1">
      <alignment horizontal="center" vertical="center"/>
    </xf>
    <xf numFmtId="164" fontId="23" fillId="3" borderId="23" xfId="0" applyNumberFormat="1" applyFont="1" applyFill="1" applyBorder="1" applyAlignment="1">
      <alignment horizontal="center" vertical="center"/>
    </xf>
    <xf numFmtId="164" fontId="23" fillId="3" borderId="14" xfId="0" applyNumberFormat="1" applyFont="1" applyFill="1" applyBorder="1" applyAlignment="1">
      <alignment horizontal="center" vertical="center"/>
    </xf>
    <xf numFmtId="0" fontId="20" fillId="0" borderId="16" xfId="0" applyFont="1" applyBorder="1" applyAlignment="1">
      <alignment horizontal="left" vertical="center" wrapText="1"/>
    </xf>
    <xf numFmtId="0" fontId="20" fillId="0" borderId="22" xfId="0" applyFont="1" applyBorder="1" applyAlignment="1">
      <alignment horizontal="left" vertical="center" wrapText="1"/>
    </xf>
    <xf numFmtId="0" fontId="20" fillId="0" borderId="13" xfId="0" applyFont="1" applyBorder="1" applyAlignment="1">
      <alignment horizontal="left" vertical="center" wrapText="1"/>
    </xf>
    <xf numFmtId="0" fontId="23" fillId="8" borderId="1" xfId="0" applyFont="1" applyFill="1" applyBorder="1" applyAlignment="1">
      <alignment horizontal="center" vertical="center"/>
    </xf>
    <xf numFmtId="0" fontId="64" fillId="8" borderId="1" xfId="0" applyFont="1" applyFill="1" applyBorder="1" applyAlignment="1">
      <alignment horizontal="center" vertical="center" wrapText="1"/>
    </xf>
    <xf numFmtId="7" fontId="13" fillId="4" borderId="31" xfId="0" applyNumberFormat="1" applyFont="1" applyFill="1" applyBorder="1" applyAlignment="1">
      <alignment horizontal="center"/>
    </xf>
    <xf numFmtId="0" fontId="13" fillId="4" borderId="32" xfId="0" applyFont="1" applyFill="1" applyBorder="1" applyAlignment="1">
      <alignment horizontal="center"/>
    </xf>
    <xf numFmtId="0" fontId="13" fillId="4" borderId="41" xfId="0" applyFont="1" applyFill="1" applyBorder="1" applyAlignment="1">
      <alignment horizontal="center"/>
    </xf>
    <xf numFmtId="0" fontId="13" fillId="4" borderId="37" xfId="0" applyFont="1" applyFill="1" applyBorder="1" applyAlignment="1">
      <alignment horizontal="center"/>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xf>
    <xf numFmtId="0" fontId="20" fillId="0" borderId="35"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15" fillId="0" borderId="35" xfId="0" applyFont="1" applyFill="1" applyBorder="1" applyAlignment="1">
      <alignment horizontal="center" vertical="center"/>
    </xf>
    <xf numFmtId="0" fontId="15" fillId="0" borderId="34" xfId="0" applyFont="1" applyFill="1" applyBorder="1" applyAlignment="1">
      <alignment horizontal="center" vertical="center"/>
    </xf>
    <xf numFmtId="0" fontId="15" fillId="4" borderId="8" xfId="0" applyFont="1" applyFill="1" applyBorder="1" applyAlignment="1">
      <alignment horizontal="center"/>
    </xf>
    <xf numFmtId="0" fontId="15" fillId="4" borderId="9" xfId="0" applyFont="1" applyFill="1" applyBorder="1" applyAlignment="1">
      <alignment horizontal="center"/>
    </xf>
    <xf numFmtId="0" fontId="15" fillId="4" borderId="10" xfId="0" applyFont="1" applyFill="1" applyBorder="1" applyAlignment="1">
      <alignment horizontal="center"/>
    </xf>
    <xf numFmtId="0" fontId="15" fillId="4" borderId="11" xfId="0" applyFont="1" applyFill="1" applyBorder="1" applyAlignment="1">
      <alignment horizontal="center"/>
    </xf>
    <xf numFmtId="10" fontId="23" fillId="3" borderId="15" xfId="2" applyNumberFormat="1" applyFont="1" applyFill="1" applyBorder="1" applyAlignment="1">
      <alignment horizontal="center" vertical="center"/>
    </xf>
    <xf numFmtId="10" fontId="23" fillId="3" borderId="14" xfId="2" applyNumberFormat="1" applyFont="1" applyFill="1" applyBorder="1" applyAlignment="1">
      <alignment horizontal="center" vertical="center"/>
    </xf>
    <xf numFmtId="0" fontId="23" fillId="8" borderId="1"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12" xfId="0" applyFont="1" applyFill="1" applyBorder="1" applyAlignment="1">
      <alignment horizontal="center" vertical="center"/>
    </xf>
    <xf numFmtId="0" fontId="58" fillId="2" borderId="0" xfId="0" applyFont="1" applyFill="1" applyAlignment="1">
      <alignment horizontal="center"/>
    </xf>
    <xf numFmtId="0" fontId="11" fillId="0" borderId="0" xfId="0" applyFont="1" applyAlignment="1">
      <alignment horizontal="center"/>
    </xf>
    <xf numFmtId="0" fontId="10" fillId="0" borderId="0" xfId="0" applyFont="1" applyAlignment="1">
      <alignment horizontal="center" wrapText="1"/>
    </xf>
    <xf numFmtId="0" fontId="35" fillId="0" borderId="32" xfId="0" applyFont="1" applyBorder="1" applyAlignment="1">
      <alignment horizontal="left" vertical="center" wrapText="1"/>
    </xf>
    <xf numFmtId="0" fontId="35" fillId="0" borderId="41" xfId="0" applyFont="1" applyBorder="1" applyAlignment="1">
      <alignment horizontal="left" vertical="center" wrapText="1"/>
    </xf>
    <xf numFmtId="0" fontId="35" fillId="0" borderId="37" xfId="0" applyFont="1" applyBorder="1" applyAlignment="1">
      <alignment horizontal="left" vertical="center" wrapText="1"/>
    </xf>
    <xf numFmtId="0" fontId="9" fillId="5" borderId="31" xfId="0" applyFont="1" applyFill="1" applyBorder="1" applyAlignment="1">
      <alignment horizontal="center"/>
    </xf>
    <xf numFmtId="0" fontId="0" fillId="0" borderId="0" xfId="0" applyAlignment="1">
      <alignment horizontal="center"/>
    </xf>
    <xf numFmtId="0" fontId="51" fillId="2" borderId="0" xfId="0" applyFont="1" applyFill="1" applyAlignment="1">
      <alignment horizontal="center"/>
    </xf>
    <xf numFmtId="0" fontId="52" fillId="2" borderId="0" xfId="0" applyFont="1" applyFill="1" applyAlignment="1">
      <alignment horizontal="center"/>
    </xf>
    <xf numFmtId="0" fontId="38" fillId="0" borderId="32" xfId="0" applyFont="1" applyBorder="1" applyAlignment="1">
      <alignment horizontal="left" vertical="center" wrapText="1"/>
    </xf>
    <xf numFmtId="0" fontId="38" fillId="0" borderId="41" xfId="0" applyFont="1" applyBorder="1" applyAlignment="1">
      <alignment horizontal="left" vertical="center" wrapText="1"/>
    </xf>
    <xf numFmtId="0" fontId="38" fillId="0" borderId="37" xfId="0" applyFont="1" applyBorder="1" applyAlignment="1">
      <alignment horizontal="left" vertical="center" wrapText="1"/>
    </xf>
    <xf numFmtId="0" fontId="38" fillId="0" borderId="32" xfId="0" applyFont="1" applyBorder="1" applyAlignment="1">
      <alignment horizontal="left" wrapText="1"/>
    </xf>
    <xf numFmtId="0" fontId="38" fillId="0" borderId="41" xfId="0" applyFont="1" applyBorder="1" applyAlignment="1">
      <alignment horizontal="left" wrapText="1"/>
    </xf>
    <xf numFmtId="0" fontId="38" fillId="0" borderId="37" xfId="0" applyFont="1" applyBorder="1" applyAlignment="1">
      <alignment horizontal="left" wrapText="1"/>
    </xf>
    <xf numFmtId="0" fontId="10" fillId="0" borderId="0" xfId="0" applyFont="1" applyAlignment="1">
      <alignment horizontal="left"/>
    </xf>
    <xf numFmtId="0" fontId="55" fillId="2" borderId="0" xfId="0" applyFont="1" applyFill="1" applyAlignment="1">
      <alignment horizontal="center"/>
    </xf>
    <xf numFmtId="0" fontId="56" fillId="2" borderId="20" xfId="0" applyFont="1" applyFill="1" applyBorder="1" applyAlignment="1">
      <alignment horizontal="center" vertical="center" wrapText="1"/>
    </xf>
    <xf numFmtId="0" fontId="56" fillId="2" borderId="27" xfId="0" applyFont="1" applyFill="1" applyBorder="1" applyAlignment="1">
      <alignment horizontal="center" vertical="center" wrapText="1"/>
    </xf>
    <xf numFmtId="0" fontId="56" fillId="2" borderId="21"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0"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6" fillId="2" borderId="10" xfId="0" applyFont="1" applyFill="1" applyBorder="1" applyAlignment="1">
      <alignment horizontal="center" vertical="center" wrapText="1"/>
    </xf>
    <xf numFmtId="0" fontId="56" fillId="2" borderId="30" xfId="0" applyFont="1" applyFill="1" applyBorder="1" applyAlignment="1">
      <alignment horizontal="center" vertical="center" wrapText="1"/>
    </xf>
    <xf numFmtId="0" fontId="56" fillId="2" borderId="11" xfId="0" applyFont="1" applyFill="1" applyBorder="1" applyAlignment="1">
      <alignment horizontal="center" vertical="center" wrapText="1"/>
    </xf>
    <xf numFmtId="0" fontId="29" fillId="0" borderId="45" xfId="0" applyFont="1" applyBorder="1" applyAlignment="1">
      <alignment vertical="center" wrapText="1"/>
    </xf>
    <xf numFmtId="0" fontId="29" fillId="0" borderId="46" xfId="0" applyFont="1" applyBorder="1" applyAlignment="1">
      <alignment vertical="center" wrapText="1"/>
    </xf>
    <xf numFmtId="0" fontId="29" fillId="0" borderId="47" xfId="0" applyFont="1" applyBorder="1" applyAlignment="1">
      <alignment vertical="center" wrapText="1"/>
    </xf>
    <xf numFmtId="0" fontId="56" fillId="2" borderId="20" xfId="0" applyFont="1" applyFill="1" applyBorder="1" applyAlignment="1">
      <alignment horizontal="left" vertical="center" wrapText="1"/>
    </xf>
    <xf numFmtId="0" fontId="56" fillId="2" borderId="27" xfId="0" applyFont="1" applyFill="1" applyBorder="1" applyAlignment="1">
      <alignment horizontal="left" vertical="center" wrapText="1"/>
    </xf>
    <xf numFmtId="0" fontId="56" fillId="2" borderId="21" xfId="0" applyFont="1" applyFill="1" applyBorder="1" applyAlignment="1">
      <alignment horizontal="left" vertical="center" wrapText="1"/>
    </xf>
    <xf numFmtId="0" fontId="56" fillId="2" borderId="8" xfId="0" applyFont="1" applyFill="1" applyBorder="1" applyAlignment="1">
      <alignment horizontal="left" vertical="center" wrapText="1"/>
    </xf>
    <xf numFmtId="0" fontId="56" fillId="2" borderId="0" xfId="0" applyFont="1" applyFill="1" applyBorder="1" applyAlignment="1">
      <alignment horizontal="left" vertical="center" wrapText="1"/>
    </xf>
    <xf numFmtId="0" fontId="56" fillId="2" borderId="9" xfId="0" applyFont="1" applyFill="1" applyBorder="1" applyAlignment="1">
      <alignment horizontal="left" vertical="center" wrapText="1"/>
    </xf>
    <xf numFmtId="0" fontId="56" fillId="2" borderId="10" xfId="0" applyFont="1" applyFill="1" applyBorder="1" applyAlignment="1">
      <alignment horizontal="left" vertical="center" wrapText="1"/>
    </xf>
    <xf numFmtId="0" fontId="56" fillId="2" borderId="30" xfId="0" applyFont="1" applyFill="1" applyBorder="1" applyAlignment="1">
      <alignment horizontal="left" vertical="center" wrapText="1"/>
    </xf>
    <xf numFmtId="0" fontId="56" fillId="2" borderId="11" xfId="0" applyFont="1" applyFill="1" applyBorder="1" applyAlignment="1">
      <alignment horizontal="left" vertical="center" wrapText="1"/>
    </xf>
    <xf numFmtId="0" fontId="29" fillId="0" borderId="0" xfId="0" applyFont="1" applyAlignment="1">
      <alignment horizontal="left"/>
    </xf>
    <xf numFmtId="0" fontId="9"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2" fillId="2" borderId="31" xfId="0" applyFont="1" applyFill="1" applyBorder="1" applyAlignment="1">
      <alignment horizontal="center" vertical="center" wrapText="1"/>
    </xf>
    <xf numFmtId="0" fontId="42" fillId="2" borderId="3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0" borderId="38" xfId="0" applyFont="1" applyBorder="1" applyAlignment="1">
      <alignment horizontal="center"/>
    </xf>
    <xf numFmtId="0" fontId="9" fillId="0" borderId="35" xfId="0" applyFont="1" applyBorder="1" applyAlignment="1">
      <alignment horizontal="center"/>
    </xf>
    <xf numFmtId="0" fontId="29" fillId="0" borderId="36" xfId="0" applyFont="1" applyBorder="1" applyAlignment="1">
      <alignment vertical="center" wrapText="1"/>
    </xf>
    <xf numFmtId="0" fontId="29" fillId="0" borderId="35" xfId="0" applyFont="1" applyBorder="1" applyAlignment="1">
      <alignment vertical="center" wrapText="1"/>
    </xf>
    <xf numFmtId="0" fontId="29" fillId="0" borderId="44" xfId="0" applyFont="1" applyBorder="1" applyAlignment="1">
      <alignment vertical="center" wrapText="1"/>
    </xf>
    <xf numFmtId="0" fontId="29" fillId="10" borderId="36" xfId="0" applyFont="1" applyFill="1" applyBorder="1" applyAlignment="1">
      <alignment vertical="center" wrapText="1"/>
    </xf>
    <xf numFmtId="0" fontId="29" fillId="10" borderId="35" xfId="0" applyFont="1" applyFill="1" applyBorder="1" applyAlignment="1">
      <alignment vertical="center" wrapText="1"/>
    </xf>
    <xf numFmtId="0" fontId="29" fillId="10" borderId="44" xfId="0" applyFont="1" applyFill="1" applyBorder="1" applyAlignment="1">
      <alignment vertical="center" wrapText="1"/>
    </xf>
    <xf numFmtId="0" fontId="29" fillId="0" borderId="17" xfId="0" applyFont="1" applyBorder="1" applyAlignment="1">
      <alignment vertical="center" wrapText="1"/>
    </xf>
    <xf numFmtId="0" fontId="29" fillId="0" borderId="43" xfId="0" applyFont="1" applyBorder="1" applyAlignment="1">
      <alignment vertical="center" wrapText="1"/>
    </xf>
    <xf numFmtId="0" fontId="29" fillId="0" borderId="18" xfId="0" applyFont="1" applyBorder="1" applyAlignment="1">
      <alignment vertical="center" wrapText="1"/>
    </xf>
    <xf numFmtId="0" fontId="44" fillId="0" borderId="40" xfId="0" applyFont="1" applyBorder="1" applyAlignment="1">
      <alignment horizontal="left"/>
    </xf>
    <xf numFmtId="0" fontId="44" fillId="0" borderId="35" xfId="0" applyFont="1" applyBorder="1" applyAlignment="1">
      <alignment horizontal="left"/>
    </xf>
    <xf numFmtId="0" fontId="44" fillId="0" borderId="28" xfId="0" applyFont="1" applyBorder="1" applyAlignment="1">
      <alignment horizontal="left"/>
    </xf>
    <xf numFmtId="0" fontId="44" fillId="0" borderId="1" xfId="0" applyFont="1" applyBorder="1" applyAlignment="1">
      <alignment horizontal="left" vertical="center" wrapText="1"/>
    </xf>
    <xf numFmtId="0" fontId="44" fillId="8" borderId="1" xfId="0" applyFont="1" applyFill="1" applyBorder="1" applyAlignment="1">
      <alignment horizontal="left" vertical="center" wrapText="1"/>
    </xf>
    <xf numFmtId="0" fontId="48" fillId="0" borderId="40" xfId="0" applyFont="1" applyBorder="1" applyAlignment="1">
      <alignment horizontal="center"/>
    </xf>
    <xf numFmtId="0" fontId="48" fillId="0" borderId="35" xfId="0" applyFont="1" applyBorder="1" applyAlignment="1">
      <alignment horizontal="center"/>
    </xf>
    <xf numFmtId="0" fontId="48" fillId="0" borderId="28" xfId="0" applyFont="1" applyBorder="1" applyAlignment="1">
      <alignment horizontal="center"/>
    </xf>
    <xf numFmtId="0" fontId="44" fillId="0" borderId="40" xfId="0" applyFont="1" applyFill="1" applyBorder="1" applyAlignment="1">
      <alignment vertical="center" wrapText="1"/>
    </xf>
    <xf numFmtId="0" fontId="44" fillId="0" borderId="35" xfId="0" applyFont="1" applyFill="1" applyBorder="1" applyAlignment="1">
      <alignment vertical="center" wrapText="1"/>
    </xf>
    <xf numFmtId="0" fontId="44" fillId="0" borderId="28" xfId="0" applyFont="1" applyFill="1" applyBorder="1" applyAlignment="1">
      <alignment vertical="center" wrapText="1"/>
    </xf>
    <xf numFmtId="0" fontId="30" fillId="0" borderId="1" xfId="0" applyFont="1" applyBorder="1" applyAlignment="1">
      <alignment horizontal="center" vertical="center"/>
    </xf>
    <xf numFmtId="0" fontId="44" fillId="8" borderId="1" xfId="0" applyFont="1" applyFill="1" applyBorder="1" applyAlignment="1">
      <alignment horizontal="left" vertical="center"/>
    </xf>
    <xf numFmtId="0" fontId="52" fillId="2" borderId="30" xfId="0" applyFont="1" applyFill="1" applyBorder="1" applyAlignment="1">
      <alignment horizontal="center"/>
    </xf>
    <xf numFmtId="0" fontId="52" fillId="2" borderId="0" xfId="0" applyFont="1" applyFill="1" applyBorder="1" applyAlignment="1">
      <alignment horizontal="center"/>
    </xf>
    <xf numFmtId="0" fontId="12" fillId="0" borderId="0" xfId="0" applyFont="1" applyAlignment="1">
      <alignment horizontal="center"/>
    </xf>
    <xf numFmtId="0" fontId="11" fillId="0" borderId="38" xfId="0" applyFont="1" applyBorder="1" applyAlignment="1">
      <alignment horizont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28" fillId="0" borderId="40" xfId="0" applyFont="1" applyBorder="1" applyAlignment="1">
      <alignment horizontal="left" vertical="center"/>
    </xf>
    <xf numFmtId="0" fontId="28" fillId="0" borderId="35" xfId="0" applyFont="1" applyBorder="1" applyAlignment="1">
      <alignment horizontal="left" vertical="center"/>
    </xf>
    <xf numFmtId="0" fontId="28" fillId="0" borderId="28" xfId="0" applyFont="1" applyBorder="1" applyAlignment="1">
      <alignment horizontal="left" vertical="center"/>
    </xf>
    <xf numFmtId="0" fontId="27" fillId="0" borderId="0" xfId="0" applyFont="1" applyAlignment="1">
      <alignment horizontal="center" vertical="center"/>
    </xf>
    <xf numFmtId="0" fontId="6" fillId="0" borderId="40"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28" fillId="0" borderId="27" xfId="0" applyFont="1" applyBorder="1" applyAlignment="1">
      <alignment horizontal="left" vertical="center" wrapText="1"/>
    </xf>
    <xf numFmtId="0" fontId="28" fillId="0" borderId="0" xfId="0" applyFont="1" applyBorder="1" applyAlignment="1">
      <alignment horizontal="left" vertical="center" wrapText="1"/>
    </xf>
    <xf numFmtId="0" fontId="52" fillId="2" borderId="51" xfId="0" applyFont="1" applyFill="1" applyBorder="1" applyAlignment="1">
      <alignment horizontal="center"/>
    </xf>
    <xf numFmtId="0" fontId="59" fillId="2" borderId="40" xfId="0" applyFont="1" applyFill="1" applyBorder="1" applyAlignment="1">
      <alignment horizontal="center"/>
    </xf>
    <xf numFmtId="0" fontId="59" fillId="2" borderId="35" xfId="0" applyFont="1" applyFill="1" applyBorder="1" applyAlignment="1">
      <alignment horizontal="center"/>
    </xf>
    <xf numFmtId="0" fontId="59" fillId="2" borderId="28" xfId="0" applyFont="1" applyFill="1" applyBorder="1" applyAlignment="1">
      <alignment horizontal="center"/>
    </xf>
    <xf numFmtId="0" fontId="52" fillId="2" borderId="38" xfId="0" applyFont="1" applyFill="1" applyBorder="1" applyAlignment="1">
      <alignment horizontal="center"/>
    </xf>
    <xf numFmtId="0" fontId="58" fillId="2" borderId="0" xfId="0" applyFont="1" applyFill="1" applyAlignment="1">
      <alignment horizontal="center" wrapText="1"/>
    </xf>
    <xf numFmtId="0" fontId="6" fillId="2" borderId="31" xfId="0" applyFont="1" applyFill="1" applyBorder="1" applyAlignment="1">
      <alignment horizontal="center" vertical="center" wrapText="1"/>
    </xf>
    <xf numFmtId="0" fontId="52" fillId="2" borderId="0" xfId="0" applyFont="1" applyFill="1" applyAlignment="1">
      <alignment horizontal="center" wrapText="1"/>
    </xf>
    <xf numFmtId="0" fontId="44" fillId="0" borderId="40" xfId="0" applyFont="1" applyBorder="1" applyAlignment="1">
      <alignment horizontal="left" wrapText="1"/>
    </xf>
    <xf numFmtId="0" fontId="44" fillId="0" borderId="28" xfId="0" applyFont="1" applyBorder="1" applyAlignment="1">
      <alignment horizontal="left" wrapText="1"/>
    </xf>
    <xf numFmtId="0" fontId="60" fillId="2" borderId="0" xfId="0" applyFont="1" applyFill="1" applyAlignment="1">
      <alignment horizontal="center"/>
    </xf>
    <xf numFmtId="0" fontId="60" fillId="2" borderId="38" xfId="0" applyFont="1" applyFill="1" applyBorder="1" applyAlignment="1">
      <alignment horizontal="center"/>
    </xf>
    <xf numFmtId="0" fontId="60" fillId="2" borderId="38" xfId="0" applyFont="1" applyFill="1" applyBorder="1" applyAlignment="1">
      <alignment horizontal="center" vertical="center" wrapText="1"/>
    </xf>
    <xf numFmtId="0" fontId="60" fillId="2" borderId="0" xfId="0" applyFont="1" applyFill="1" applyAlignment="1">
      <alignment horizontal="center" vertical="center" wrapText="1"/>
    </xf>
    <xf numFmtId="0" fontId="62" fillId="2" borderId="40" xfId="0" applyFont="1" applyFill="1" applyBorder="1" applyAlignment="1">
      <alignment horizontal="left" vertical="center" wrapText="1"/>
    </xf>
    <xf numFmtId="0" fontId="62" fillId="2" borderId="28" xfId="0" applyFont="1" applyFill="1" applyBorder="1" applyAlignment="1">
      <alignment horizontal="left" vertical="center" wrapText="1"/>
    </xf>
    <xf numFmtId="0" fontId="61" fillId="2" borderId="40" xfId="0" applyFont="1" applyFill="1" applyBorder="1" applyAlignment="1">
      <alignment horizontal="left" vertical="center"/>
    </xf>
    <xf numFmtId="0" fontId="61" fillId="2" borderId="28" xfId="0" applyFont="1" applyFill="1" applyBorder="1" applyAlignment="1">
      <alignment horizontal="left" vertical="center"/>
    </xf>
    <xf numFmtId="0" fontId="58" fillId="2" borderId="40" xfId="0" applyFont="1" applyFill="1" applyBorder="1" applyAlignment="1">
      <alignment horizontal="left" vertical="center" wrapText="1"/>
    </xf>
    <xf numFmtId="0" fontId="58" fillId="2" borderId="28" xfId="0" applyFont="1" applyFill="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84841232212021"/>
          <c:y val="0.16299373376203227"/>
          <c:w val="0.729849820305976"/>
          <c:h val="0.688715805579310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8.3847642890909294E-3"/>
                  <c:y val="6.7022422625351704E-3"/>
                </c:manualLayout>
              </c:layout>
              <c:tx>
                <c:rich>
                  <a:bodyPr rot="0" spcFirstLastPara="1" vertOverflow="ellipsis" vert="horz" wrap="square" lIns="38100" tIns="19050" rIns="38100" bIns="19050" anchor="ctr" anchorCtr="1">
                    <a:noAutofit/>
                  </a:bodyPr>
                  <a:lstStyle/>
                  <a:p>
                    <a:pPr>
                      <a:defRPr sz="1400" b="1" i="0" u="none" strike="noStrike" kern="1200" spc="0" baseline="0">
                        <a:solidFill>
                          <a:schemeClr val="tx1"/>
                        </a:solidFill>
                        <a:latin typeface="+mn-lt"/>
                        <a:ea typeface="+mn-ea"/>
                        <a:cs typeface="+mn-cs"/>
                      </a:defRPr>
                    </a:pPr>
                    <a:fld id="{3431C3F3-74BE-4B1F-ACD3-446C3956E824}" type="CATEGORYNAME">
                      <a:rPr lang="en-US" sz="1400"/>
                      <a:pPr>
                        <a:defRPr sz="1400">
                          <a:solidFill>
                            <a:schemeClr val="tx1"/>
                          </a:solidFill>
                        </a:defRPr>
                      </a:pPr>
                      <a:t>[NOMBRE DE CATEGORÍA]</a:t>
                    </a:fld>
                    <a:r>
                      <a:rPr lang="en-US" sz="1400"/>
                      <a:t>Vigente</a:t>
                    </a:r>
                    <a:r>
                      <a:rPr lang="en-US" sz="1400" baseline="0"/>
                      <a:t> </a:t>
                    </a:r>
                    <a:fld id="{D400C73F-18A3-46A8-9913-6DC9420EADC0}" type="VALUE">
                      <a:rPr lang="en-US" sz="1400" baseline="0"/>
                      <a:pPr>
                        <a:defRPr sz="1400">
                          <a:solidFill>
                            <a:schemeClr val="tx1"/>
                          </a:solidFill>
                        </a:defRPr>
                      </a:pPr>
                      <a:t>[VALOR]</a:t>
                    </a:fld>
                    <a:endParaRPr lang="en-US" sz="1400" baseline="0"/>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508029567187712"/>
                      <c:h val="0.2512961304721342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4.7965520231899796E-2"/>
                  <c:y val="1.851827476789282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r>
                      <a:rPr lang="en-US" sz="1400"/>
                      <a:t>Devengado</a:t>
                    </a:r>
                    <a:fld id="{A87CBFF1-6A9A-4539-8C20-A509BD9514AE}" type="CATEGORYNAME">
                      <a:rPr lang="en-US" sz="1400"/>
                      <a:pPr>
                        <a:defRPr sz="1400">
                          <a:solidFill>
                            <a:schemeClr val="tx1"/>
                          </a:solidFill>
                        </a:defRPr>
                      </a:pPr>
                      <a:t>[NOMBRE DE CATEGORÍA]</a:t>
                    </a:fld>
                    <a:r>
                      <a:rPr lang="en-US" sz="1400" baseline="0"/>
                      <a:t> </a:t>
                    </a:r>
                    <a:fld id="{14B873D1-3696-4F7A-B097-FC2CE7EE5BB4}" type="VALUE">
                      <a:rPr lang="en-US" sz="1400" baseline="0"/>
                      <a:pPr>
                        <a:defRPr sz="1400">
                          <a:solidFill>
                            <a:schemeClr val="tx1"/>
                          </a:solidFill>
                        </a:defRPr>
                      </a:pPr>
                      <a:t>[VALOR]</a:t>
                    </a:fld>
                    <a:endParaRPr lang="en-US" sz="1400" baseline="0"/>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300084573601983"/>
                      <c:h val="0.25129627453284759"/>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8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'GESTION DEL PRESUPUESTO'!$D$10:$F$10</c:f>
              <c:numCache>
                <c:formatCode>#,##0.00</c:formatCode>
                <c:ptCount val="3"/>
                <c:pt idx="0">
                  <c:v>2199102000</c:v>
                </c:pt>
                <c:pt idx="1">
                  <c:v>543452269.00999999</c:v>
                </c:pt>
                <c:pt idx="2" formatCode="0.00%">
                  <c:v>0.24709999999999999</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fld id="{AE0F8D9E-8C50-4877-BA79-9C94060FEEA4}" type="CATEGORYNAME">
                      <a:rPr lang="en-US" sz="1100" baseline="0">
                        <a:solidFill>
                          <a:sysClr val="windowText" lastClr="000000"/>
                        </a:solidFill>
                      </a:rPr>
                      <a:pPr>
                        <a:defRPr sz="1100">
                          <a:solidFill>
                            <a:sysClr val="windowText" lastClr="000000"/>
                          </a:solidFill>
                        </a:defRPr>
                      </a:pPr>
                      <a:t>[NOMBRE DE CATEGORÍA]</a:t>
                    </a:fld>
                    <a:r>
                      <a:rPr lang="en-US" sz="1100" baseline="0">
                        <a:solidFill>
                          <a:sysClr val="windowText" lastClr="000000"/>
                        </a:solidFill>
                      </a:rPr>
                      <a:t> </a:t>
                    </a:r>
                    <a:fld id="{6596364A-217F-4F96-A65B-5F71154EDBFB}" type="VALUE">
                      <a:rPr lang="en-US" sz="1100" baseline="0">
                        <a:solidFill>
                          <a:sysClr val="windowText" lastClr="000000"/>
                        </a:solidFill>
                      </a:rPr>
                      <a:pPr>
                        <a:defRPr sz="1100">
                          <a:solidFill>
                            <a:sysClr val="windowText" lastClr="000000"/>
                          </a:solidFill>
                        </a:defRPr>
                      </a:pPr>
                      <a:t>[VALOR]</a:t>
                    </a:fld>
                    <a:endParaRPr lang="en-US" sz="11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fld id="{8FECE2F7-FC48-485D-917D-7C10BED2276F}" type="CATEGORYNAME">
                      <a:rPr lang="en-US" sz="1100" baseline="0">
                        <a:solidFill>
                          <a:sysClr val="windowText" lastClr="000000"/>
                        </a:solidFill>
                      </a:rPr>
                      <a:pPr>
                        <a:defRPr sz="1100">
                          <a:solidFill>
                            <a:sysClr val="windowText" lastClr="000000"/>
                          </a:solidFill>
                        </a:defRPr>
                      </a:pPr>
                      <a:t>[NOMBRE DE CATEGORÍA]</a:t>
                    </a:fld>
                    <a:r>
                      <a:rPr lang="en-US" sz="1100" baseline="0">
                        <a:solidFill>
                          <a:sysClr val="windowText" lastClr="000000"/>
                        </a:solidFill>
                      </a:rPr>
                      <a:t> </a:t>
                    </a:r>
                    <a:fld id="{8D5C682C-A7A0-4AC6-B67F-6949EEA2C300}" type="VALUE">
                      <a:rPr lang="en-US" sz="1100" baseline="0">
                        <a:solidFill>
                          <a:sysClr val="windowText" lastClr="000000"/>
                        </a:solidFill>
                      </a:rPr>
                      <a:pPr>
                        <a:defRPr sz="1100">
                          <a:solidFill>
                            <a:sysClr val="windowText" lastClr="000000"/>
                          </a:solidFill>
                        </a:defRPr>
                      </a:pPr>
                      <a:t>[VALOR]</a:t>
                    </a:fld>
                    <a:endParaRPr lang="en-US" sz="11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'GESTION DEL PRESUPUESTO'!$D$10:$F$10</c:f>
              <c:numCache>
                <c:formatCode>#,##0.00</c:formatCode>
                <c:ptCount val="3"/>
                <c:pt idx="0">
                  <c:v>2199102000</c:v>
                </c:pt>
                <c:pt idx="1">
                  <c:v>543452269.00999999</c:v>
                </c:pt>
                <c:pt idx="2" formatCode="0.00%">
                  <c:v>0.24709999999999999</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'GESTION DEL PRESUPUESTO'!$D$10</c15:f>
                <c15:dlblRangeCache>
                  <c:ptCount val="1"/>
                  <c:pt idx="0">
                    <c:v>2,199,102,000.00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a:t>
            </a:r>
          </a:p>
          <a:p>
            <a:pPr>
              <a:defRPr/>
            </a:pPr>
            <a:r>
              <a:rPr lang="es-GT" b="1" baseline="0"/>
              <a:t>(Devengado)</a:t>
            </a:r>
          </a:p>
          <a:p>
            <a:pPr>
              <a:defRPr/>
            </a:pPr>
            <a:r>
              <a:rPr lang="es-GT" b="1" baseline="0"/>
              <a:t>Al mes de  junio  de 2025</a:t>
            </a:r>
          </a:p>
          <a:p>
            <a:pPr>
              <a:defRPr/>
            </a:pPr>
            <a:r>
              <a:rPr lang="es-GT" baseline="0"/>
              <a:t>(Milones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FINALIDAD'!$J$13:$J$21</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FINALIDAD'!$K$13:$K$21</c:f>
              <c:numCache>
                <c:formatCode>0.0</c:formatCode>
                <c:ptCount val="9"/>
                <c:pt idx="0">
                  <c:v>230.40818862</c:v>
                </c:pt>
                <c:pt idx="1">
                  <c:v>65.049196340000009</c:v>
                </c:pt>
                <c:pt idx="2">
                  <c:v>81.181484349999991</c:v>
                </c:pt>
                <c:pt idx="3">
                  <c:v>10.71611862</c:v>
                </c:pt>
                <c:pt idx="4">
                  <c:v>98.241444510000008</c:v>
                </c:pt>
                <c:pt idx="5">
                  <c:v>21.973742000000001</c:v>
                </c:pt>
                <c:pt idx="6">
                  <c:v>4.8515477800000006</c:v>
                </c:pt>
                <c:pt idx="7">
                  <c:v>31.030546789999999</c:v>
                </c:pt>
                <c:pt idx="8">
                  <c:v>543.45226901000001</c:v>
                </c:pt>
              </c:numCache>
            </c:numRef>
          </c:val>
          <c:extLst>
            <c:ext xmlns:c16="http://schemas.microsoft.com/office/drawing/2014/chart" uri="{C3380CC4-5D6E-409C-BE32-E72D297353CC}">
              <c16:uniqueId val="{00000000-8F66-4125-8E6D-8679D4B35EFA}"/>
            </c:ext>
          </c:extLst>
        </c:ser>
        <c:dLbls>
          <c:showLegendKey val="0"/>
          <c:showVal val="0"/>
          <c:showCatName val="0"/>
          <c:showSerName val="0"/>
          <c:showPercent val="0"/>
          <c:showBubbleSize val="0"/>
        </c:dLbls>
        <c:gapWidth val="80"/>
        <c:axId val="550540143"/>
        <c:axId val="550536399"/>
      </c:barChart>
      <c:catAx>
        <c:axId val="550540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550536399"/>
        <c:crosses val="autoZero"/>
        <c:auto val="1"/>
        <c:lblAlgn val="ctr"/>
        <c:lblOffset val="100"/>
        <c:noMultiLvlLbl val="0"/>
      </c:catAx>
      <c:valAx>
        <c:axId val="5505363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0540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junio de 2025</a:t>
            </a:r>
          </a:p>
          <a:p>
            <a:pPr>
              <a:defRPr/>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5">
                <a:lumMod val="75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FINALIDAD'!$J$25:$J$30</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FINALIDAD'!$K$25:$K$30</c:f>
              <c:numCache>
                <c:formatCode>0.0</c:formatCode>
                <c:ptCount val="6"/>
                <c:pt idx="0">
                  <c:v>15.946104289999999</c:v>
                </c:pt>
                <c:pt idx="1">
                  <c:v>435.70975550999998</c:v>
                </c:pt>
                <c:pt idx="2">
                  <c:v>4.2157393299999999</c:v>
                </c:pt>
                <c:pt idx="3">
                  <c:v>17.781767309999999</c:v>
                </c:pt>
                <c:pt idx="4">
                  <c:v>69.798902569999996</c:v>
                </c:pt>
                <c:pt idx="5">
                  <c:v>543.45226901000001</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 Ganadería y Alimentación</a:t>
            </a:r>
          </a:p>
          <a:p>
            <a:pPr>
              <a:defRPr/>
            </a:pPr>
            <a:r>
              <a:rPr lang="es-GT" b="1"/>
              <a:t>Ejecución presupuestaria</a:t>
            </a:r>
            <a:r>
              <a:rPr lang="es-GT" b="1" baseline="0"/>
              <a:t> por Región</a:t>
            </a:r>
          </a:p>
          <a:p>
            <a:pPr>
              <a:defRPr/>
            </a:pPr>
            <a:r>
              <a:rPr lang="es-GT" b="1" baseline="0"/>
              <a:t>A  junio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9663009209222174"/>
          <c:y val="0.18286956521739134"/>
          <c:w val="0.65753141151888073"/>
          <c:h val="0.73912062079196628"/>
        </c:manualLayout>
      </c:layout>
      <c:barChart>
        <c:barDir val="bar"/>
        <c:grouping val="clustered"/>
        <c:varyColors val="0"/>
        <c:ser>
          <c:idx val="0"/>
          <c:order val="0"/>
          <c:spPr>
            <a:solidFill>
              <a:schemeClr val="accent6">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REGIÓN'!$C$35:$C$44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REGIÓN'!$E$35:$E$44</c:f>
              <c:numCache>
                <c:formatCode>#,##0.0</c:formatCode>
                <c:ptCount val="10"/>
                <c:pt idx="0">
                  <c:v>412.33144542000002</c:v>
                </c:pt>
                <c:pt idx="1">
                  <c:v>12.209169900000001</c:v>
                </c:pt>
                <c:pt idx="2">
                  <c:v>12.49098553</c:v>
                </c:pt>
                <c:pt idx="3">
                  <c:v>10.59503041</c:v>
                </c:pt>
                <c:pt idx="4">
                  <c:v>9.8679139399999993</c:v>
                </c:pt>
                <c:pt idx="5">
                  <c:v>33.528109719999996</c:v>
                </c:pt>
                <c:pt idx="6">
                  <c:v>23.115738180000001</c:v>
                </c:pt>
                <c:pt idx="7">
                  <c:v>16.43086791</c:v>
                </c:pt>
                <c:pt idx="8">
                  <c:v>12.883008</c:v>
                </c:pt>
                <c:pt idx="9" formatCode="&quot;Q&quot;#,##0.0">
                  <c:v>543.45226901000001</c:v>
                </c:pt>
              </c:numCache>
            </c:numRef>
          </c:val>
          <c:extLst>
            <c:ext xmlns:c16="http://schemas.microsoft.com/office/drawing/2014/chart" uri="{C3380CC4-5D6E-409C-BE32-E72D297353CC}">
              <c16:uniqueId val="{00000000-ED8F-4455-8B35-CEAC1E4D74F8}"/>
            </c:ext>
          </c:extLst>
        </c:ser>
        <c:dLbls>
          <c:showLegendKey val="0"/>
          <c:showVal val="0"/>
          <c:showCatName val="0"/>
          <c:showSerName val="0"/>
          <c:showPercent val="0"/>
          <c:showBubbleSize val="0"/>
        </c:dLbls>
        <c:gapWidth val="80"/>
        <c:axId val="551758815"/>
        <c:axId val="551759231"/>
      </c:barChart>
      <c:catAx>
        <c:axId val="5517588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551759231"/>
        <c:crosses val="autoZero"/>
        <c:auto val="1"/>
        <c:lblAlgn val="ctr"/>
        <c:lblOffset val="100"/>
        <c:noMultiLvlLbl val="0"/>
      </c:catAx>
      <c:valAx>
        <c:axId val="551759231"/>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5517588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del Sub-grupo de gasto 18 "Servicios Técnicos y Profesonales"</a:t>
            </a:r>
          </a:p>
          <a:p>
            <a:pPr>
              <a:defRPr/>
            </a:pPr>
            <a:r>
              <a:rPr lang="es-GT" b="1" baseline="0"/>
              <a:t>Al mes de junio de 205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860410620478608"/>
          <c:y val="0.23828157349896481"/>
          <c:w val="0.69445519750559814"/>
          <c:h val="0.71368888671524755"/>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PROF'!$K$26:$K$28</c:f>
              <c:strCache>
                <c:ptCount val="3"/>
                <c:pt idx="0">
                  <c:v>Presupuesto vigente</c:v>
                </c:pt>
                <c:pt idx="1">
                  <c:v>Presupuesto devengado </c:v>
                </c:pt>
                <c:pt idx="2">
                  <c:v>Saldo por devengar </c:v>
                </c:pt>
              </c:strCache>
            </c:strRef>
          </c:cat>
          <c:val>
            <c:numRef>
              <c:f>'SERVICIOS PERSONALES TEC Y PROF'!$L$26:$L$28</c:f>
              <c:numCache>
                <c:formatCode>0.0</c:formatCode>
                <c:ptCount val="3"/>
                <c:pt idx="0">
                  <c:v>11.794914</c:v>
                </c:pt>
                <c:pt idx="1">
                  <c:v>4.1884572799999997</c:v>
                </c:pt>
                <c:pt idx="2">
                  <c:v>7.6064567199999997</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Ministerio</a:t>
            </a:r>
            <a:r>
              <a:rPr lang="en-US" baseline="0"/>
              <a:t> de Agricultura, Ganadería y Alimentación</a:t>
            </a:r>
          </a:p>
          <a:p>
            <a:pPr>
              <a:defRPr/>
            </a:pPr>
            <a:r>
              <a:rPr lang="en-US" b="1" baseline="0"/>
              <a:t>Personal que trabaja en el MAGA</a:t>
            </a:r>
          </a:p>
          <a:p>
            <a:pPr>
              <a:defRPr/>
            </a:pPr>
            <a:r>
              <a:rPr lang="en-US" baseline="0"/>
              <a:t>Al mes de junio de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'SERVICIOS PERSONALES TEC Y PROF'!$I$9</c:f>
              <c:strCache>
                <c:ptCount val="1"/>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PROF'!$H$10:$H$14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PROF'!$I$10:$I$14</c:f>
              <c:numCache>
                <c:formatCode>General</c:formatCode>
                <c:ptCount val="5"/>
                <c:pt idx="0">
                  <c:v>840</c:v>
                </c:pt>
                <c:pt idx="1">
                  <c:v>29</c:v>
                </c:pt>
                <c:pt idx="2">
                  <c:v>2725</c:v>
                </c:pt>
                <c:pt idx="3">
                  <c:v>419</c:v>
                </c:pt>
                <c:pt idx="4">
                  <c:v>65</c:v>
                </c:pt>
              </c:numCache>
            </c:numRef>
          </c:val>
          <c:extLst>
            <c:ext xmlns:c16="http://schemas.microsoft.com/office/drawing/2014/chart" uri="{C3380CC4-5D6E-409C-BE32-E72D297353CC}">
              <c16:uniqueId val="{00000000-6E5B-4AF4-AD2E-C8E1A068E353}"/>
            </c:ext>
          </c:extLst>
        </c:ser>
        <c:dLbls>
          <c:showLegendKey val="0"/>
          <c:showVal val="0"/>
          <c:showCatName val="0"/>
          <c:showSerName val="0"/>
          <c:showPercent val="0"/>
          <c:showBubbleSize val="0"/>
        </c:dLbls>
        <c:gapWidth val="219"/>
        <c:overlap val="-27"/>
        <c:axId val="589555648"/>
        <c:axId val="589558560"/>
      </c:barChart>
      <c:catAx>
        <c:axId val="58955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589558560"/>
        <c:crosses val="autoZero"/>
        <c:auto val="1"/>
        <c:lblAlgn val="ctr"/>
        <c:lblOffset val="100"/>
        <c:noMultiLvlLbl val="0"/>
      </c:catAx>
      <c:valAx>
        <c:axId val="589558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589555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b="1"/>
              <a:t>Ministerio</a:t>
            </a:r>
            <a:r>
              <a:rPr lang="es-GT" b="1" baseline="0"/>
              <a:t> de Agricultura, Ganadería y Alimentación</a:t>
            </a:r>
          </a:p>
          <a:p>
            <a:pPr>
              <a:defRPr b="1"/>
            </a:pPr>
            <a:r>
              <a:rPr lang="es-GT" b="0" baseline="0"/>
              <a:t>Ejecución presupuestaria del grupo de gasto 0 "Servicios personales</a:t>
            </a:r>
            <a:r>
              <a:rPr lang="es-GT" b="1" baseline="0"/>
              <a:t>"</a:t>
            </a:r>
          </a:p>
          <a:p>
            <a:pPr>
              <a:defRPr b="1"/>
            </a:pPr>
            <a:r>
              <a:rPr lang="es-GT" b="1" baseline="0"/>
              <a:t>Al mes de junio de 2025</a:t>
            </a:r>
          </a:p>
          <a:p>
            <a:pPr>
              <a:defRPr b="1"/>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3"/>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6">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tx2">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PROF'!$H$25:$H$27</c:f>
              <c:strCache>
                <c:ptCount val="3"/>
                <c:pt idx="0">
                  <c:v>Presupuesto vigente</c:v>
                </c:pt>
                <c:pt idx="1">
                  <c:v>Presupuesto devengado </c:v>
                </c:pt>
                <c:pt idx="2">
                  <c:v>Saldo por devengar </c:v>
                </c:pt>
              </c:strCache>
            </c:strRef>
          </c:cat>
          <c:val>
            <c:numRef>
              <c:f>'SERVICIOS PERSONALES TEC Y PROF'!$I$25:$I$27</c:f>
              <c:numCache>
                <c:formatCode>#,##0.0</c:formatCode>
                <c:ptCount val="3"/>
                <c:pt idx="0">
                  <c:v>578.56685700000003</c:v>
                </c:pt>
                <c:pt idx="1">
                  <c:v>230.40818862</c:v>
                </c:pt>
                <c:pt idx="2">
                  <c:v>3.982395220748015E-5</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Agricutura, Ganadería y Alimentación</a:t>
            </a:r>
          </a:p>
          <a:p>
            <a:pPr>
              <a:defRPr/>
            </a:pPr>
            <a:r>
              <a:rPr lang="es-GT" b="1" baseline="0"/>
              <a:t>Ejecución presupuestaria por Programa</a:t>
            </a:r>
          </a:p>
          <a:p>
            <a:pPr>
              <a:defRPr/>
            </a:pPr>
            <a:r>
              <a:rPr lang="es-GT" b="1" baseline="0"/>
              <a:t>Al mes de junio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8160965476023321"/>
          <c:y val="0.21764102564102564"/>
          <c:w val="0.4813442352627732"/>
          <c:h val="0.72316991145337606"/>
        </c:manualLayout>
      </c:layout>
      <c:barChart>
        <c:barDir val="bar"/>
        <c:grouping val="clustered"/>
        <c:varyColors val="0"/>
        <c:ser>
          <c:idx val="0"/>
          <c:order val="0"/>
          <c:spPr>
            <a:solidFill>
              <a:schemeClr val="accent6">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73.826556969999999</c:v>
                </c:pt>
                <c:pt idx="1">
                  <c:v>180.2138688</c:v>
                </c:pt>
                <c:pt idx="2">
                  <c:v>30.13275981</c:v>
                </c:pt>
                <c:pt idx="3">
                  <c:v>139.62319500000001</c:v>
                </c:pt>
                <c:pt idx="4">
                  <c:v>4.2157393299999999</c:v>
                </c:pt>
                <c:pt idx="5">
                  <c:v>115.4401491</c:v>
                </c:pt>
                <c:pt idx="6">
                  <c:v>543.45226901000001</c:v>
                </c:pt>
              </c:numCache>
            </c:numRef>
          </c:val>
          <c:extLst>
            <c:ext xmlns:c16="http://schemas.microsoft.com/office/drawing/2014/chart" uri="{C3380CC4-5D6E-409C-BE32-E72D297353CC}">
              <c16:uniqueId val="{00000000-288F-4ABD-B8B9-34E1E726D7B9}"/>
            </c:ext>
          </c:extLst>
        </c:ser>
        <c:dLbls>
          <c:showLegendKey val="0"/>
          <c:showVal val="0"/>
          <c:showCatName val="0"/>
          <c:showSerName val="0"/>
          <c:showPercent val="0"/>
          <c:showBubbleSize val="0"/>
        </c:dLbls>
        <c:gapWidth val="100"/>
        <c:axId val="921660847"/>
        <c:axId val="921652527"/>
      </c:barChart>
      <c:catAx>
        <c:axId val="9216608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921652527"/>
        <c:crosses val="autoZero"/>
        <c:auto val="1"/>
        <c:lblAlgn val="ctr"/>
        <c:lblOffset val="100"/>
        <c:noMultiLvlLbl val="0"/>
      </c:catAx>
      <c:valAx>
        <c:axId val="92165252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921660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dgm:spPr/>
      <dgm:t>
        <a:bodyPr anchor="b"/>
        <a:lstStyle/>
        <a:p>
          <a:pPr algn="ctr"/>
          <a:endParaRPr lang="es-GT" b="0" i="0" u="none"/>
        </a:p>
        <a:p>
          <a:pPr algn="l"/>
          <a:r>
            <a:rPr lang="es-GT" b="0" i="0" u="none"/>
            <a:t>El </a:t>
          </a:r>
          <a:r>
            <a:rPr lang="es-GT" b="1" i="0" u="none"/>
            <a:t>Ministerio de Agricultura, Ganadería y Alimentación (MAGA</a:t>
          </a:r>
          <a:r>
            <a:rPr lang="es-GT" b="0" i="0" u="none"/>
            <a:t>) </a:t>
          </a:r>
          <a:r>
            <a:rPr lang="es-GT" b="1" i="0" u="none"/>
            <a:t>de Guatemala </a:t>
          </a:r>
          <a:r>
            <a:rPr lang="es-GT"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a:t> Sus funciones sustantivas están establecidas en el Artículo 29 del Decreto  No. 114-97 "Ley del Organismo Ejecutivo".</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12337" custLinFactNeighborX="-1531" custLinFactNeighborY="-794">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0"/>
          <a:ext cx="5986097" cy="207853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300" b="0" i="0" u="none" kern="1200"/>
            <a:t>El </a:t>
          </a:r>
          <a:r>
            <a:rPr lang="es-GT" sz="1300" b="1" i="0" u="none" kern="1200"/>
            <a:t>Ministerio de Agricultura, Ganadería y Alimentación (MAGA</a:t>
          </a:r>
          <a:r>
            <a:rPr lang="es-GT" sz="1300" b="0" i="0" u="none" kern="1200"/>
            <a:t>) </a:t>
          </a:r>
          <a:r>
            <a:rPr lang="es-GT" sz="1300" b="1" i="0" u="none" kern="1200"/>
            <a:t>de Guatemala </a:t>
          </a:r>
          <a:r>
            <a:rPr lang="es-GT" sz="13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300" kern="1200"/>
            <a:t> Sus funciones sustantivas están establecidas en el Artículo 29 del Decreto  No. 114-97 "Ley del Organismo Ejecutivo".</a:t>
          </a:r>
        </a:p>
      </dsp:txBody>
      <dsp:txXfrm>
        <a:off x="101466" y="101466"/>
        <a:ext cx="5783165" cy="1875605"/>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126547</xdr:colOff>
      <xdr:row>0</xdr:row>
      <xdr:rowOff>115492</xdr:rowOff>
    </xdr:from>
    <xdr:to>
      <xdr:col>14</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14</xdr:col>
      <xdr:colOff>70643</xdr:colOff>
      <xdr:row>1</xdr:row>
      <xdr:rowOff>668</xdr:rowOff>
    </xdr:from>
    <xdr:to>
      <xdr:col>14</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4</xdr:col>
      <xdr:colOff>42332</xdr:colOff>
      <xdr:row>17</xdr:row>
      <xdr:rowOff>74083</xdr:rowOff>
    </xdr:from>
    <xdr:to>
      <xdr:col>5</xdr:col>
      <xdr:colOff>1657350</xdr:colOff>
      <xdr:row>21</xdr:row>
      <xdr:rowOff>416718</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10</xdr:col>
      <xdr:colOff>752475</xdr:colOff>
      <xdr:row>17</xdr:row>
      <xdr:rowOff>19050</xdr:rowOff>
    </xdr:from>
    <xdr:to>
      <xdr:col>11</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12</xdr:row>
      <xdr:rowOff>57149</xdr:rowOff>
    </xdr:from>
    <xdr:to>
      <xdr:col>6</xdr:col>
      <xdr:colOff>114300</xdr:colOff>
      <xdr:row>30</xdr:row>
      <xdr:rowOff>161924</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858249" y="6102452"/>
          <a:ext cx="6188957" cy="2077672"/>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865576" y="3745456"/>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688731</xdr:colOff>
      <xdr:row>13</xdr:row>
      <xdr:rowOff>14653</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32</xdr:row>
      <xdr:rowOff>190499</xdr:rowOff>
    </xdr:from>
    <xdr:to>
      <xdr:col>7</xdr:col>
      <xdr:colOff>352426</xdr:colOff>
      <xdr:row>61</xdr:row>
      <xdr:rowOff>114300</xdr:rowOff>
    </xdr:to>
    <xdr:graphicFrame macro="">
      <xdr:nvGraphicFramePr>
        <xdr:cNvPr id="3" name="Gráfico 2">
          <a:extLst>
            <a:ext uri="{FF2B5EF4-FFF2-40B4-BE49-F238E27FC236}">
              <a16:creationId xmlns:a16="http://schemas.microsoft.com/office/drawing/2014/main" id="{AC3A1846-278A-4293-BD92-51C54E8A37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747712</xdr:colOff>
      <xdr:row>32</xdr:row>
      <xdr:rowOff>171449</xdr:rowOff>
    </xdr:from>
    <xdr:to>
      <xdr:col>13</xdr:col>
      <xdr:colOff>123825</xdr:colOff>
      <xdr:row>60</xdr:row>
      <xdr:rowOff>28574</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40482</xdr:rowOff>
    </xdr:from>
    <xdr:to>
      <xdr:col>8</xdr:col>
      <xdr:colOff>295275</xdr:colOff>
      <xdr:row>20</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5962651" y="611982"/>
          <a:ext cx="2514599" cy="2912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14</xdr:row>
      <xdr:rowOff>114300</xdr:rowOff>
    </xdr:from>
    <xdr:to>
      <xdr:col>15</xdr:col>
      <xdr:colOff>247650</xdr:colOff>
      <xdr:row>15</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xdr:from>
      <xdr:col>7</xdr:col>
      <xdr:colOff>733424</xdr:colOff>
      <xdr:row>23</xdr:row>
      <xdr:rowOff>180974</xdr:rowOff>
    </xdr:from>
    <xdr:to>
      <xdr:col>18</xdr:col>
      <xdr:colOff>514350</xdr:colOff>
      <xdr:row>33</xdr:row>
      <xdr:rowOff>895350</xdr:rowOff>
    </xdr:to>
    <xdr:graphicFrame macro="">
      <xdr:nvGraphicFramePr>
        <xdr:cNvPr id="4" name="Gráfico 3">
          <a:extLst>
            <a:ext uri="{FF2B5EF4-FFF2-40B4-BE49-F238E27FC236}">
              <a16:creationId xmlns:a16="http://schemas.microsoft.com/office/drawing/2014/main" id="{5070EB0C-E362-48CF-AA5E-766EC31428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38100</xdr:colOff>
      <xdr:row>6</xdr:row>
      <xdr:rowOff>9524</xdr:rowOff>
    </xdr:from>
    <xdr:to>
      <xdr:col>30</xdr:col>
      <xdr:colOff>28575</xdr:colOff>
      <xdr:row>32</xdr:row>
      <xdr:rowOff>95250</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192875" y="1352549"/>
          <a:ext cx="7610475" cy="852487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1990724</xdr:colOff>
      <xdr:row>38</xdr:row>
      <xdr:rowOff>161925</xdr:rowOff>
    </xdr:from>
    <xdr:to>
      <xdr:col>12</xdr:col>
      <xdr:colOff>990599</xdr:colOff>
      <xdr:row>65</xdr:row>
      <xdr:rowOff>95250</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39</xdr:row>
      <xdr:rowOff>76199</xdr:rowOff>
    </xdr:from>
    <xdr:to>
      <xdr:col>6</xdr:col>
      <xdr:colOff>9525</xdr:colOff>
      <xdr:row>71</xdr:row>
      <xdr:rowOff>104774</xdr:rowOff>
    </xdr:to>
    <xdr:graphicFrame macro="">
      <xdr:nvGraphicFramePr>
        <xdr:cNvPr id="7" name="Gráfico 6">
          <a:extLst>
            <a:ext uri="{FF2B5EF4-FFF2-40B4-BE49-F238E27FC236}">
              <a16:creationId xmlns:a16="http://schemas.microsoft.com/office/drawing/2014/main" id="{DC72E935-2146-4F1D-A613-6DB777A5D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238125</xdr:colOff>
      <xdr:row>39</xdr:row>
      <xdr:rowOff>38100</xdr:rowOff>
    </xdr:from>
    <xdr:to>
      <xdr:col>9</xdr:col>
      <xdr:colOff>1571625</xdr:colOff>
      <xdr:row>71</xdr:row>
      <xdr:rowOff>95250</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552450</xdr:colOff>
      <xdr:row>32</xdr:row>
      <xdr:rowOff>152400</xdr:rowOff>
    </xdr:from>
    <xdr:to>
      <xdr:col>3</xdr:col>
      <xdr:colOff>838200</xdr:colOff>
      <xdr:row>35</xdr:row>
      <xdr:rowOff>114300</xdr:rowOff>
    </xdr:to>
    <xdr:sp macro="" textlink="">
      <xdr:nvSpPr>
        <xdr:cNvPr id="12" name="Flecha: hacia abajo 11">
          <a:extLst>
            <a:ext uri="{FF2B5EF4-FFF2-40B4-BE49-F238E27FC236}">
              <a16:creationId xmlns:a16="http://schemas.microsoft.com/office/drawing/2014/main" id="{189E7B3D-D268-403A-85F8-FD6383B7027D}"/>
            </a:ext>
          </a:extLst>
        </xdr:cNvPr>
        <xdr:cNvSpPr/>
      </xdr:nvSpPr>
      <xdr:spPr>
        <a:xfrm>
          <a:off x="4610100" y="192690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7</xdr:col>
      <xdr:colOff>1838325</xdr:colOff>
      <xdr:row>27</xdr:row>
      <xdr:rowOff>190500</xdr:rowOff>
    </xdr:from>
    <xdr:to>
      <xdr:col>7</xdr:col>
      <xdr:colOff>2124075</xdr:colOff>
      <xdr:row>28</xdr:row>
      <xdr:rowOff>114300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0991850" y="13373100"/>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32</xdr:row>
      <xdr:rowOff>28575</xdr:rowOff>
    </xdr:from>
    <xdr:to>
      <xdr:col>11</xdr:col>
      <xdr:colOff>200025</xdr:colOff>
      <xdr:row>34</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104773</xdr:colOff>
      <xdr:row>17</xdr:row>
      <xdr:rowOff>38099</xdr:rowOff>
    </xdr:from>
    <xdr:to>
      <xdr:col>12</xdr:col>
      <xdr:colOff>676274</xdr:colOff>
      <xdr:row>36</xdr:row>
      <xdr:rowOff>28575</xdr:rowOff>
    </xdr:to>
    <xdr:graphicFrame macro="">
      <xdr:nvGraphicFramePr>
        <xdr:cNvPr id="2" name="Gráfico 1">
          <a:extLst>
            <a:ext uri="{FF2B5EF4-FFF2-40B4-BE49-F238E27FC236}">
              <a16:creationId xmlns:a16="http://schemas.microsoft.com/office/drawing/2014/main" id="{D70EF552-EB4E-4141-9D0B-D40089501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7"/>
  <sheetViews>
    <sheetView tabSelected="1" zoomScale="90" zoomScaleNormal="90" zoomScaleSheetLayoutView="100" workbookViewId="0">
      <selection activeCell="B7" sqref="B7:C7"/>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3.28515625" style="1" customWidth="1"/>
    <col min="8" max="8" width="29.140625" style="1" customWidth="1"/>
    <col min="9" max="9" width="23.140625" style="1" customWidth="1"/>
    <col min="10" max="10" width="3.85546875" style="1" customWidth="1"/>
    <col min="11" max="11" width="37.28515625" style="1" customWidth="1"/>
    <col min="12" max="12" width="20.7109375" style="1" customWidth="1"/>
    <col min="13" max="13" width="3.85546875" style="1" customWidth="1"/>
    <col min="14" max="14" width="47.42578125" style="1" customWidth="1"/>
    <col min="15" max="15" width="22.28515625" style="1" customWidth="1"/>
    <col min="16" max="18" width="11.42578125" style="1"/>
    <col min="19" max="19" width="13.140625" style="1" bestFit="1" customWidth="1"/>
    <col min="20" max="16384" width="11.42578125" style="1"/>
  </cols>
  <sheetData>
    <row r="1" spans="2:19" ht="4.5" customHeight="1"/>
    <row r="2" spans="2:19" ht="26.25">
      <c r="B2" s="253" t="s">
        <v>13</v>
      </c>
      <c r="C2" s="253"/>
      <c r="D2" s="253"/>
      <c r="E2" s="253"/>
      <c r="F2" s="253"/>
      <c r="G2" s="253"/>
      <c r="H2" s="253"/>
      <c r="I2" s="253"/>
      <c r="J2" s="253"/>
      <c r="K2" s="253"/>
      <c r="L2" s="253"/>
      <c r="M2" s="253"/>
      <c r="N2" s="253"/>
      <c r="O2" s="253"/>
    </row>
    <row r="3" spans="2:19" ht="24" customHeight="1">
      <c r="B3" s="254" t="s">
        <v>122</v>
      </c>
      <c r="C3" s="255"/>
      <c r="D3" s="255"/>
      <c r="E3" s="255"/>
      <c r="F3" s="255"/>
      <c r="G3" s="255"/>
      <c r="H3" s="255"/>
      <c r="I3" s="255"/>
      <c r="J3" s="255"/>
      <c r="K3" s="255"/>
      <c r="L3" s="255"/>
      <c r="M3" s="255"/>
      <c r="N3" s="255"/>
      <c r="O3" s="255"/>
    </row>
    <row r="4" spans="2:19" ht="27" customHeight="1">
      <c r="B4" s="256" t="s">
        <v>55</v>
      </c>
      <c r="C4" s="256"/>
      <c r="D4" s="256"/>
      <c r="E4" s="256"/>
      <c r="F4" s="256"/>
      <c r="G4" s="256"/>
      <c r="H4" s="256"/>
      <c r="I4" s="256"/>
      <c r="J4" s="256"/>
      <c r="K4" s="256"/>
      <c r="L4" s="256"/>
      <c r="M4" s="256"/>
      <c r="N4" s="256"/>
      <c r="O4" s="256"/>
    </row>
    <row r="5" spans="2:19" ht="17.25" customHeight="1">
      <c r="B5" s="5"/>
      <c r="C5" s="2"/>
      <c r="D5" s="2"/>
      <c r="E5" s="2"/>
      <c r="F5" s="2"/>
      <c r="G5" s="2"/>
      <c r="H5" s="2"/>
      <c r="I5" s="2"/>
      <c r="J5" s="4"/>
      <c r="K5" s="4"/>
      <c r="L5" s="4"/>
      <c r="M5" s="4"/>
      <c r="N5" s="4"/>
      <c r="O5" s="6" t="s">
        <v>6</v>
      </c>
    </row>
    <row r="6" spans="2:19" ht="4.5" customHeight="1" thickBot="1">
      <c r="B6" s="2"/>
      <c r="C6" s="2"/>
      <c r="D6" s="2"/>
      <c r="E6" s="2"/>
      <c r="F6" s="2"/>
      <c r="G6" s="2"/>
      <c r="H6" s="2"/>
      <c r="I6" s="2"/>
      <c r="J6" s="4"/>
      <c r="K6" s="4"/>
      <c r="L6" s="4"/>
      <c r="M6" s="4"/>
      <c r="N6" s="4"/>
      <c r="O6" s="4"/>
    </row>
    <row r="7" spans="2:19" ht="33.75" customHeight="1">
      <c r="B7" s="263" t="s">
        <v>0</v>
      </c>
      <c r="C7" s="264"/>
      <c r="D7" s="24"/>
      <c r="E7" s="261" t="s">
        <v>103</v>
      </c>
      <c r="F7" s="262"/>
      <c r="G7" s="24"/>
      <c r="H7" s="258" t="s">
        <v>11</v>
      </c>
      <c r="I7" s="262"/>
      <c r="J7" s="25"/>
      <c r="K7" s="257" t="s">
        <v>12</v>
      </c>
      <c r="L7" s="257"/>
      <c r="M7" s="25"/>
      <c r="N7" s="258" t="s">
        <v>1</v>
      </c>
      <c r="O7" s="259"/>
    </row>
    <row r="8" spans="2:19" ht="29.25" customHeight="1">
      <c r="B8" s="260" t="s">
        <v>64</v>
      </c>
      <c r="C8" s="272" t="s">
        <v>192</v>
      </c>
      <c r="D8" s="24"/>
      <c r="E8" s="268" t="s">
        <v>175</v>
      </c>
      <c r="F8" s="265">
        <f>+'GESTION DEL PRESUPUESTO'!D10</f>
        <v>2199102000</v>
      </c>
      <c r="G8" s="24"/>
      <c r="H8" s="188" t="s">
        <v>46</v>
      </c>
      <c r="I8" s="47">
        <f>+'EJECUCIÓN GRUPO Y FINALIDAD'!D13</f>
        <v>230408188.62</v>
      </c>
      <c r="J8" s="190"/>
      <c r="K8" s="202" t="s">
        <v>32</v>
      </c>
      <c r="L8" s="219">
        <f>+'PRESUPUESTO POR REGIÓN'!D10</f>
        <v>412331445.42000002</v>
      </c>
      <c r="M8" s="25"/>
      <c r="N8" s="251" t="s">
        <v>54</v>
      </c>
      <c r="O8" s="250">
        <f>+'SERVICIOS PERSONALES TEC Y PROF'!D9</f>
        <v>578566857</v>
      </c>
      <c r="Q8" s="3"/>
      <c r="R8" s="7"/>
    </row>
    <row r="9" spans="2:19" ht="29.25" customHeight="1">
      <c r="B9" s="260"/>
      <c r="C9" s="272"/>
      <c r="D9" s="24"/>
      <c r="E9" s="269"/>
      <c r="F9" s="266"/>
      <c r="G9" s="24"/>
      <c r="H9" s="188" t="s">
        <v>57</v>
      </c>
      <c r="I9" s="47">
        <f>+'EJECUCIÓN GRUPO Y FINALIDAD'!D14</f>
        <v>65049196.340000004</v>
      </c>
      <c r="J9" s="190"/>
      <c r="K9" s="203" t="s">
        <v>35</v>
      </c>
      <c r="L9" s="218">
        <f>+'PRESUPUESTO POR REGIÓN'!D11</f>
        <v>12209169.9</v>
      </c>
      <c r="M9" s="25"/>
      <c r="N9" s="251"/>
      <c r="O9" s="250"/>
      <c r="Q9" s="3"/>
      <c r="R9" s="7"/>
    </row>
    <row r="10" spans="2:19" ht="29.25" customHeight="1">
      <c r="B10" s="260"/>
      <c r="C10" s="272"/>
      <c r="D10" s="24"/>
      <c r="E10" s="269"/>
      <c r="F10" s="266"/>
      <c r="G10" s="24"/>
      <c r="H10" s="188" t="s">
        <v>47</v>
      </c>
      <c r="I10" s="47">
        <f>+'EJECUCIÓN GRUPO Y FINALIDAD'!D15</f>
        <v>81181484.349999994</v>
      </c>
      <c r="J10" s="190"/>
      <c r="K10" s="204" t="s">
        <v>34</v>
      </c>
      <c r="L10" s="217">
        <f>+'PRESUPUESTO POR REGIÓN'!D12</f>
        <v>12490985.529999999</v>
      </c>
      <c r="M10" s="25"/>
      <c r="N10" s="251"/>
      <c r="O10" s="250"/>
      <c r="Q10" s="3"/>
      <c r="R10" s="7"/>
    </row>
    <row r="11" spans="2:19" ht="29.25" customHeight="1">
      <c r="B11" s="260"/>
      <c r="C11" s="272"/>
      <c r="D11" s="24"/>
      <c r="E11" s="270"/>
      <c r="F11" s="267"/>
      <c r="G11" s="24"/>
      <c r="H11" s="188" t="s">
        <v>48</v>
      </c>
      <c r="I11" s="47">
        <f>+'EJECUCIÓN GRUPO Y FINALIDAD'!D16</f>
        <v>10716118.619999999</v>
      </c>
      <c r="J11" s="190"/>
      <c r="K11" s="205" t="s">
        <v>33</v>
      </c>
      <c r="L11" s="214">
        <f>+'PRESUPUESTO POR REGIÓN'!D13</f>
        <v>10595030.41</v>
      </c>
      <c r="M11" s="25"/>
      <c r="N11" s="251"/>
      <c r="O11" s="250"/>
    </row>
    <row r="12" spans="2:19" ht="29.25" customHeight="1">
      <c r="B12" s="260" t="s">
        <v>21</v>
      </c>
      <c r="C12" s="271" t="s">
        <v>193</v>
      </c>
      <c r="D12" s="24"/>
      <c r="E12" s="268" t="s">
        <v>4</v>
      </c>
      <c r="F12" s="265">
        <f>+'GESTION DEL PRESUPUESTO'!E10</f>
        <v>543452269.00999999</v>
      </c>
      <c r="G12" s="24"/>
      <c r="H12" s="32" t="s">
        <v>49</v>
      </c>
      <c r="I12" s="47">
        <f>+'EJECUCIÓN GRUPO Y FINALIDAD'!D17</f>
        <v>98241444.510000005</v>
      </c>
      <c r="J12" s="190"/>
      <c r="K12" s="206" t="s">
        <v>36</v>
      </c>
      <c r="L12" s="213">
        <f>+'PRESUPUESTO POR REGIÓN'!D14</f>
        <v>9867913.9399999995</v>
      </c>
      <c r="M12" s="25"/>
      <c r="N12" s="251" t="s">
        <v>9</v>
      </c>
      <c r="O12" s="250">
        <f>+'SERVICIOS PERSONALES TEC Y PROF'!D10</f>
        <v>230408188.62</v>
      </c>
      <c r="R12" s="227"/>
      <c r="S12" s="228"/>
    </row>
    <row r="13" spans="2:19" ht="29.25" customHeight="1">
      <c r="B13" s="260"/>
      <c r="C13" s="271"/>
      <c r="D13" s="24"/>
      <c r="E13" s="269"/>
      <c r="F13" s="266"/>
      <c r="G13" s="24"/>
      <c r="H13" s="32" t="s">
        <v>50</v>
      </c>
      <c r="I13" s="47">
        <f>+'EJECUCIÓN GRUPO Y FINALIDAD'!D18</f>
        <v>21973742</v>
      </c>
      <c r="J13" s="190"/>
      <c r="K13" s="207" t="s">
        <v>37</v>
      </c>
      <c r="L13" s="212">
        <f>+'PRESUPUESTO POR REGIÓN'!D15</f>
        <v>33528109.719999999</v>
      </c>
      <c r="M13" s="25"/>
      <c r="N13" s="251"/>
      <c r="O13" s="250"/>
      <c r="R13" s="227"/>
      <c r="S13" s="228"/>
    </row>
    <row r="14" spans="2:19" ht="29.25" customHeight="1">
      <c r="B14" s="260"/>
      <c r="C14" s="271"/>
      <c r="D14" s="24"/>
      <c r="E14" s="269"/>
      <c r="F14" s="266"/>
      <c r="G14" s="24"/>
      <c r="H14" s="188" t="s">
        <v>51</v>
      </c>
      <c r="I14" s="47">
        <f>+'EJECUCIÓN GRUPO Y FINALIDAD'!D19</f>
        <v>4851547.78</v>
      </c>
      <c r="J14" s="190"/>
      <c r="K14" s="208" t="s">
        <v>38</v>
      </c>
      <c r="L14" s="211">
        <f>+'PRESUPUESTO POR REGIÓN'!D16</f>
        <v>23115738.18</v>
      </c>
      <c r="M14" s="25"/>
      <c r="N14" s="251"/>
      <c r="O14" s="250"/>
      <c r="R14" s="227"/>
      <c r="S14" s="228"/>
    </row>
    <row r="15" spans="2:19" ht="29.25" thickBot="1">
      <c r="B15" s="260"/>
      <c r="C15" s="271"/>
      <c r="D15" s="24"/>
      <c r="E15" s="270"/>
      <c r="F15" s="267"/>
      <c r="G15" s="24"/>
      <c r="H15" s="33" t="s">
        <v>52</v>
      </c>
      <c r="I15" s="47">
        <f>+'EJECUCIÓN GRUPO Y FINALIDAD'!D20</f>
        <v>31030546.789999999</v>
      </c>
      <c r="J15" s="190"/>
      <c r="K15" s="209" t="s">
        <v>39</v>
      </c>
      <c r="L15" s="216">
        <f>+'PRESUPUESTO POR REGIÓN'!D17</f>
        <v>16430867.91</v>
      </c>
      <c r="M15" s="25"/>
      <c r="N15" s="251"/>
      <c r="O15" s="250"/>
      <c r="R15" s="227"/>
      <c r="S15" s="229"/>
    </row>
    <row r="16" spans="2:19" ht="23.25" customHeight="1" thickBot="1">
      <c r="B16" s="260" t="s">
        <v>20</v>
      </c>
      <c r="C16" s="289" t="s">
        <v>194</v>
      </c>
      <c r="D16" s="24"/>
      <c r="E16" s="268" t="s">
        <v>7</v>
      </c>
      <c r="F16" s="287">
        <v>0.24709999999999999</v>
      </c>
      <c r="G16" s="24"/>
      <c r="H16" s="53" t="s">
        <v>63</v>
      </c>
      <c r="I16" s="56">
        <f>SUM(I8:I15)</f>
        <v>543452269.00999999</v>
      </c>
      <c r="J16" s="190"/>
      <c r="K16" s="210" t="s">
        <v>53</v>
      </c>
      <c r="L16" s="215">
        <f>+'PRESUPUESTO POR REGIÓN'!D18</f>
        <v>12883008</v>
      </c>
      <c r="M16" s="25"/>
      <c r="N16" s="251" t="s">
        <v>10</v>
      </c>
      <c r="O16" s="252">
        <f>+O12/O8</f>
        <v>0.39823952207480146</v>
      </c>
    </row>
    <row r="17" spans="2:15" ht="31.5" customHeight="1" thickBot="1">
      <c r="B17" s="260"/>
      <c r="C17" s="289"/>
      <c r="D17" s="24"/>
      <c r="E17" s="270"/>
      <c r="F17" s="288"/>
      <c r="G17" s="24"/>
      <c r="H17" s="277" t="s">
        <v>14</v>
      </c>
      <c r="I17" s="278"/>
      <c r="J17" s="190"/>
      <c r="K17" s="59" t="s">
        <v>66</v>
      </c>
      <c r="L17" s="60">
        <f>SUM(L8:L16)</f>
        <v>543452269.00999999</v>
      </c>
      <c r="M17" s="25"/>
      <c r="N17" s="251"/>
      <c r="O17" s="252"/>
    </row>
    <row r="18" spans="2:15" ht="33" customHeight="1">
      <c r="B18" s="260" t="s">
        <v>19</v>
      </c>
      <c r="C18" s="271" t="s">
        <v>195</v>
      </c>
      <c r="D18" s="24"/>
      <c r="E18" s="26"/>
      <c r="F18" s="27"/>
      <c r="G18" s="24"/>
      <c r="H18" s="35" t="s">
        <v>27</v>
      </c>
      <c r="I18" s="47">
        <f>+'EJECUCIÓN GRUPO Y FINALIDAD'!D25</f>
        <v>15946104.289999999</v>
      </c>
      <c r="J18" s="190"/>
      <c r="K18" s="191"/>
      <c r="L18" s="192"/>
      <c r="M18" s="25"/>
      <c r="N18" s="34"/>
      <c r="O18" s="86"/>
    </row>
    <row r="19" spans="2:15" ht="27.75" customHeight="1">
      <c r="B19" s="260"/>
      <c r="C19" s="271"/>
      <c r="D19" s="24"/>
      <c r="E19" s="29"/>
      <c r="F19" s="28"/>
      <c r="G19" s="24"/>
      <c r="H19" s="188" t="s">
        <v>28</v>
      </c>
      <c r="I19" s="47">
        <f>+'EJECUCIÓN GRUPO Y FINALIDAD'!D26</f>
        <v>435709755.50999999</v>
      </c>
      <c r="J19" s="190"/>
      <c r="K19" s="193"/>
      <c r="L19" s="194"/>
      <c r="M19" s="25"/>
      <c r="N19" s="188" t="s">
        <v>18</v>
      </c>
      <c r="O19" s="220" t="str">
        <f>+'SERVICIOS PERSONALES TEC Y PROF'!D13</f>
        <v>840 personas</v>
      </c>
    </row>
    <row r="20" spans="2:15" ht="49.5" customHeight="1">
      <c r="B20" s="201" t="s">
        <v>22</v>
      </c>
      <c r="C20" s="200" t="s">
        <v>65</v>
      </c>
      <c r="D20" s="24"/>
      <c r="E20" s="29"/>
      <c r="F20" s="28"/>
      <c r="G20" s="24"/>
      <c r="H20" s="35" t="s">
        <v>29</v>
      </c>
      <c r="I20" s="47">
        <f>+'EJECUCIÓN GRUPO Y FINALIDAD'!D27</f>
        <v>4215739.33</v>
      </c>
      <c r="J20" s="190"/>
      <c r="K20" s="193"/>
      <c r="L20" s="194"/>
      <c r="M20" s="25"/>
      <c r="N20" s="188" t="s">
        <v>17</v>
      </c>
      <c r="O20" s="222" t="str">
        <f>+'SERVICIOS PERSONALES TEC Y PROF'!D14</f>
        <v>0  personas                                                      29 personas                                                    419 personas</v>
      </c>
    </row>
    <row r="21" spans="2:15" ht="35.25" customHeight="1">
      <c r="B21" s="279"/>
      <c r="C21" s="281"/>
      <c r="D21" s="24"/>
      <c r="E21" s="283"/>
      <c r="F21" s="284"/>
      <c r="G21" s="24"/>
      <c r="H21" s="35" t="s">
        <v>30</v>
      </c>
      <c r="I21" s="47">
        <f>+'EJECUCIÓN GRUPO Y FINALIDAD'!D28</f>
        <v>17781767.309999999</v>
      </c>
      <c r="J21" s="190"/>
      <c r="K21" s="193"/>
      <c r="L21" s="194"/>
      <c r="M21" s="25"/>
      <c r="N21" s="35" t="s">
        <v>16</v>
      </c>
      <c r="O21" s="220" t="str">
        <f>+'SERVICIOS PERSONALES TEC Y PROF'!D15</f>
        <v>2,725 personas</v>
      </c>
    </row>
    <row r="22" spans="2:15" ht="33.75" customHeight="1" thickBot="1">
      <c r="B22" s="280"/>
      <c r="C22" s="282"/>
      <c r="D22" s="24"/>
      <c r="E22" s="285"/>
      <c r="F22" s="286"/>
      <c r="G22" s="24"/>
      <c r="H22" s="54" t="s">
        <v>31</v>
      </c>
      <c r="I22" s="55">
        <f>+'EJECUCIÓN GRUPO Y FINALIDAD'!D29</f>
        <v>69798902.569999993</v>
      </c>
      <c r="J22" s="190"/>
      <c r="K22" s="195"/>
      <c r="L22" s="196"/>
      <c r="M22" s="25"/>
      <c r="N22" s="36" t="s">
        <v>15</v>
      </c>
      <c r="O22" s="221" t="str">
        <f>+'SERVICIOS PERSONALES TEC Y PROF'!D16</f>
        <v>65 personas</v>
      </c>
    </row>
    <row r="23" spans="2:15" ht="23.25" customHeight="1" thickBot="1">
      <c r="B23" s="24"/>
      <c r="C23" s="24"/>
      <c r="D23" s="24"/>
      <c r="E23" s="24"/>
      <c r="F23" s="24"/>
      <c r="G23" s="24"/>
      <c r="H23" s="197" t="s">
        <v>63</v>
      </c>
      <c r="I23" s="198">
        <f>SUM(I18:I22)</f>
        <v>543452269.00999999</v>
      </c>
      <c r="J23" s="190"/>
      <c r="K23" s="190"/>
      <c r="L23" s="199"/>
      <c r="M23" s="25"/>
      <c r="N23" s="197" t="s">
        <v>66</v>
      </c>
      <c r="O23" s="226">
        <v>4078</v>
      </c>
    </row>
    <row r="24" spans="2:15" ht="23.25" customHeight="1" thickBot="1">
      <c r="B24" s="24"/>
      <c r="C24" s="24"/>
      <c r="D24" s="24"/>
      <c r="E24" s="24"/>
      <c r="F24" s="24"/>
      <c r="G24" s="24"/>
      <c r="H24" s="57"/>
      <c r="I24" s="58"/>
      <c r="J24" s="25"/>
      <c r="K24" s="25"/>
      <c r="L24" s="31"/>
      <c r="M24" s="25"/>
      <c r="N24" s="25"/>
      <c r="O24" s="25"/>
    </row>
    <row r="25" spans="2:15" ht="35.25" customHeight="1" thickBot="1">
      <c r="B25" s="24"/>
      <c r="C25" s="24"/>
      <c r="D25" s="290" t="s">
        <v>3</v>
      </c>
      <c r="E25" s="291"/>
      <c r="F25" s="291" t="s">
        <v>2</v>
      </c>
      <c r="G25" s="291"/>
      <c r="H25" s="83" t="s">
        <v>208</v>
      </c>
      <c r="I25" s="84" t="s">
        <v>5</v>
      </c>
      <c r="J25" s="25"/>
      <c r="K25" s="233" t="s">
        <v>190</v>
      </c>
      <c r="L25" s="234"/>
      <c r="M25" s="234"/>
      <c r="N25" s="235"/>
      <c r="O25" s="236"/>
    </row>
    <row r="26" spans="2:15" ht="63.75" customHeight="1">
      <c r="B26" s="243" t="s">
        <v>56</v>
      </c>
      <c r="C26" s="223" t="s">
        <v>23</v>
      </c>
      <c r="D26" s="249" t="s">
        <v>67</v>
      </c>
      <c r="E26" s="240"/>
      <c r="F26" s="242">
        <f>+'PROGRAMAS PRESUPUESTARIOS '!D10</f>
        <v>266787452</v>
      </c>
      <c r="G26" s="242"/>
      <c r="H26" s="76">
        <f>+'PROGRAMAS PRESUPUESTARIOS '!E10</f>
        <v>73826556.969999999</v>
      </c>
      <c r="I26" s="77">
        <f>+H26/F26</f>
        <v>0.2767242477730924</v>
      </c>
      <c r="J26" s="25"/>
      <c r="K26" s="237" t="s">
        <v>203</v>
      </c>
      <c r="L26" s="238"/>
      <c r="M26" s="238"/>
      <c r="N26" s="238"/>
      <c r="O26" s="239"/>
    </row>
    <row r="27" spans="2:15" ht="130.5" customHeight="1">
      <c r="B27" s="244"/>
      <c r="C27" s="224" t="s">
        <v>24</v>
      </c>
      <c r="D27" s="249" t="s">
        <v>200</v>
      </c>
      <c r="E27" s="240"/>
      <c r="F27" s="242">
        <f>+'PROGRAMAS PRESUPUESTARIOS '!D11</f>
        <v>718743749</v>
      </c>
      <c r="G27" s="242"/>
      <c r="H27" s="76">
        <f>+'PROGRAMAS PRESUPUESTARIOS '!E11</f>
        <v>180213868.80000001</v>
      </c>
      <c r="I27" s="77">
        <f t="shared" ref="I27:I30" si="0">+H27/F27</f>
        <v>0.25073451984902062</v>
      </c>
      <c r="J27" s="25"/>
      <c r="K27" s="237" t="s">
        <v>204</v>
      </c>
      <c r="L27" s="238"/>
      <c r="M27" s="238"/>
      <c r="N27" s="238"/>
      <c r="O27" s="239"/>
    </row>
    <row r="28" spans="2:15" ht="139.5" customHeight="1" thickBot="1">
      <c r="B28" s="244"/>
      <c r="C28" s="224" t="s">
        <v>25</v>
      </c>
      <c r="D28" s="249" t="s">
        <v>201</v>
      </c>
      <c r="E28" s="240"/>
      <c r="F28" s="242">
        <f>+'PROGRAMAS PRESUPUESTARIOS '!D12</f>
        <v>93536097</v>
      </c>
      <c r="G28" s="242"/>
      <c r="H28" s="76">
        <f>+'PROGRAMAS PRESUPUESTARIOS '!E12</f>
        <v>30132759.809999999</v>
      </c>
      <c r="I28" s="77">
        <f t="shared" si="0"/>
        <v>0.32215113497840303</v>
      </c>
      <c r="J28" s="25"/>
      <c r="K28" s="230" t="s">
        <v>205</v>
      </c>
      <c r="L28" s="231"/>
      <c r="M28" s="231"/>
      <c r="N28" s="231"/>
      <c r="O28" s="232"/>
    </row>
    <row r="29" spans="2:15" ht="146.25" customHeight="1" thickBot="1">
      <c r="B29" s="244"/>
      <c r="C29" s="224" t="s">
        <v>26</v>
      </c>
      <c r="D29" s="249" t="s">
        <v>202</v>
      </c>
      <c r="E29" s="240"/>
      <c r="F29" s="242">
        <f>+'PROGRAMAS PRESUPUESTARIOS '!D13</f>
        <v>784962738</v>
      </c>
      <c r="G29" s="242"/>
      <c r="H29" s="76">
        <f>+'PROGRAMAS PRESUPUESTARIOS '!E13</f>
        <v>139623195</v>
      </c>
      <c r="I29" s="77">
        <f t="shared" si="0"/>
        <v>0.17787238583546625</v>
      </c>
      <c r="J29" s="25"/>
      <c r="K29" s="230" t="s">
        <v>206</v>
      </c>
      <c r="L29" s="231"/>
      <c r="M29" s="231"/>
      <c r="N29" s="231"/>
      <c r="O29" s="232"/>
    </row>
    <row r="30" spans="2:15" ht="109.5" customHeight="1">
      <c r="B30" s="244"/>
      <c r="C30" s="224" t="s">
        <v>43</v>
      </c>
      <c r="D30" s="240" t="s">
        <v>61</v>
      </c>
      <c r="E30" s="241"/>
      <c r="F30" s="242">
        <f>+'PROGRAMAS PRESUPUESTARIOS '!D14</f>
        <v>12018694</v>
      </c>
      <c r="G30" s="242"/>
      <c r="H30" s="76">
        <f>+'PROGRAMAS PRESUPUESTARIOS '!E14</f>
        <v>4215739.33</v>
      </c>
      <c r="I30" s="77">
        <f t="shared" si="0"/>
        <v>0.35076517714819933</v>
      </c>
      <c r="J30" s="25"/>
      <c r="K30" s="30"/>
      <c r="L30" s="25"/>
      <c r="M30" s="25"/>
      <c r="N30" s="25"/>
      <c r="O30" s="25"/>
    </row>
    <row r="31" spans="2:15" ht="119.25" customHeight="1" thickBot="1">
      <c r="B31" s="245"/>
      <c r="C31" s="225" t="s">
        <v>44</v>
      </c>
      <c r="D31" s="246" t="s">
        <v>207</v>
      </c>
      <c r="E31" s="247"/>
      <c r="F31" s="248">
        <f>+'PROGRAMAS PRESUPUESTARIOS '!D15</f>
        <v>323053270</v>
      </c>
      <c r="G31" s="248"/>
      <c r="H31" s="78">
        <f>+'PROGRAMAS PRESUPUESTARIOS '!E15</f>
        <v>115440149.09999999</v>
      </c>
      <c r="I31" s="79">
        <f>+H31/F31</f>
        <v>0.35734090882286995</v>
      </c>
      <c r="J31" s="25"/>
      <c r="K31" s="30"/>
      <c r="L31" s="25"/>
      <c r="M31" s="25"/>
      <c r="N31" s="25"/>
      <c r="O31" s="25"/>
    </row>
    <row r="32" spans="2:15" s="4" customFormat="1" ht="16.5" thickBot="1">
      <c r="B32" s="274" t="s">
        <v>63</v>
      </c>
      <c r="C32" s="275"/>
      <c r="D32" s="275"/>
      <c r="E32" s="276"/>
      <c r="F32" s="273">
        <f>SUM(F26:G31)</f>
        <v>2199102000</v>
      </c>
      <c r="G32" s="273"/>
      <c r="H32" s="80">
        <f>SUM(H26:H31)</f>
        <v>543452269.00999999</v>
      </c>
      <c r="I32" s="79">
        <f>+H32/F32</f>
        <v>0.24712463042187219</v>
      </c>
      <c r="K32" s="8"/>
    </row>
    <row r="33" spans="5:11">
      <c r="H33" s="22"/>
      <c r="K33" s="46"/>
    </row>
    <row r="34" spans="5:11">
      <c r="H34" s="22"/>
    </row>
    <row r="37" spans="5:11">
      <c r="E37" s="61"/>
    </row>
    <row r="38" spans="5:11">
      <c r="F38" s="61"/>
    </row>
    <row r="57" spans="5:5">
      <c r="E57"/>
    </row>
  </sheetData>
  <mergeCells count="56">
    <mergeCell ref="F32:G32"/>
    <mergeCell ref="B32:E32"/>
    <mergeCell ref="H17:I17"/>
    <mergeCell ref="B21:B22"/>
    <mergeCell ref="C21:C22"/>
    <mergeCell ref="E21:F22"/>
    <mergeCell ref="F16:F17"/>
    <mergeCell ref="E16:E17"/>
    <mergeCell ref="B16:B17"/>
    <mergeCell ref="C16:C17"/>
    <mergeCell ref="C18:C19"/>
    <mergeCell ref="B18:B19"/>
    <mergeCell ref="D25:E25"/>
    <mergeCell ref="F25:G25"/>
    <mergeCell ref="D28:E28"/>
    <mergeCell ref="B12:B15"/>
    <mergeCell ref="E7:F7"/>
    <mergeCell ref="B7:C7"/>
    <mergeCell ref="H7:I7"/>
    <mergeCell ref="F12:F15"/>
    <mergeCell ref="E12:E15"/>
    <mergeCell ref="C12:C15"/>
    <mergeCell ref="F8:F11"/>
    <mergeCell ref="E8:E11"/>
    <mergeCell ref="C8:C11"/>
    <mergeCell ref="B8:B11"/>
    <mergeCell ref="B2:O2"/>
    <mergeCell ref="B3:O3"/>
    <mergeCell ref="B4:O4"/>
    <mergeCell ref="K7:L7"/>
    <mergeCell ref="N7:O7"/>
    <mergeCell ref="O8:O11"/>
    <mergeCell ref="N8:N11"/>
    <mergeCell ref="O12:O15"/>
    <mergeCell ref="N12:N15"/>
    <mergeCell ref="O16:O17"/>
    <mergeCell ref="N16:N17"/>
    <mergeCell ref="D30:E30"/>
    <mergeCell ref="F30:G30"/>
    <mergeCell ref="B26:B31"/>
    <mergeCell ref="D31:E31"/>
    <mergeCell ref="F31:G31"/>
    <mergeCell ref="D26:E26"/>
    <mergeCell ref="F28:G28"/>
    <mergeCell ref="F27:G27"/>
    <mergeCell ref="F26:G26"/>
    <mergeCell ref="D29:E29"/>
    <mergeCell ref="F29:G29"/>
    <mergeCell ref="D27:E27"/>
    <mergeCell ref="R12:R15"/>
    <mergeCell ref="S12:S15"/>
    <mergeCell ref="K28:O28"/>
    <mergeCell ref="K29:O29"/>
    <mergeCell ref="K25:O25"/>
    <mergeCell ref="K27:O27"/>
    <mergeCell ref="K26:O26"/>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Q75"/>
  <sheetViews>
    <sheetView topLeftCell="A34" zoomScale="130" zoomScaleNormal="130" workbookViewId="0">
      <selection activeCell="O16" sqref="O16"/>
    </sheetView>
  </sheetViews>
  <sheetFormatPr baseColWidth="10" defaultRowHeight="15"/>
  <cols>
    <col min="3" max="3" width="9.140625" customWidth="1"/>
    <col min="4" max="4" width="32.7109375" customWidth="1"/>
    <col min="5" max="5" width="29.28515625" customWidth="1"/>
    <col min="6" max="6" width="17.5703125" customWidth="1"/>
  </cols>
  <sheetData>
    <row r="2" spans="3:17" ht="21">
      <c r="C2" s="300" t="s">
        <v>97</v>
      </c>
      <c r="D2" s="300"/>
      <c r="E2" s="300"/>
      <c r="F2" s="300"/>
      <c r="G2" s="300"/>
      <c r="I2" s="292" t="s">
        <v>104</v>
      </c>
      <c r="J2" s="292"/>
      <c r="K2" s="292"/>
      <c r="L2" s="292"/>
      <c r="M2" s="292"/>
      <c r="N2" s="292"/>
      <c r="O2" s="292"/>
      <c r="P2" s="292"/>
      <c r="Q2" s="292"/>
    </row>
    <row r="3" spans="3:17" ht="18.75">
      <c r="C3" s="301" t="s">
        <v>117</v>
      </c>
      <c r="D3" s="301"/>
      <c r="E3" s="301"/>
      <c r="F3" s="301"/>
      <c r="G3" s="301"/>
    </row>
    <row r="4" spans="3:17" ht="18.75">
      <c r="C4" s="300" t="s">
        <v>98</v>
      </c>
      <c r="D4" s="300"/>
      <c r="E4" s="300"/>
      <c r="F4" s="300"/>
      <c r="G4" s="300"/>
    </row>
    <row r="5" spans="3:17" ht="15.75" thickBot="1"/>
    <row r="6" spans="3:17">
      <c r="C6" s="37"/>
      <c r="D6" s="38"/>
      <c r="E6" s="38"/>
      <c r="F6" s="38"/>
      <c r="G6" s="39"/>
    </row>
    <row r="7" spans="3:17" ht="15.75" thickBot="1">
      <c r="C7" s="40"/>
      <c r="D7" s="1"/>
      <c r="E7" s="1"/>
      <c r="F7" s="1"/>
      <c r="G7" s="41"/>
    </row>
    <row r="8" spans="3:17" ht="15.75" thickBot="1">
      <c r="C8" s="40"/>
      <c r="D8" s="298" t="s">
        <v>174</v>
      </c>
      <c r="E8" s="298"/>
      <c r="F8" s="298"/>
      <c r="G8" s="41"/>
      <c r="J8" s="299"/>
      <c r="K8" s="299"/>
      <c r="L8" s="299"/>
      <c r="M8" s="299"/>
      <c r="N8" s="299"/>
      <c r="O8" s="299"/>
      <c r="P8" s="299"/>
      <c r="Q8" s="299"/>
    </row>
    <row r="9" spans="3:17" ht="36.75" thickBot="1">
      <c r="C9" s="40"/>
      <c r="D9" s="48" t="s">
        <v>60</v>
      </c>
      <c r="E9" s="48" t="s">
        <v>59</v>
      </c>
      <c r="F9" s="49" t="s">
        <v>58</v>
      </c>
      <c r="G9" s="41"/>
      <c r="J9" s="293"/>
      <c r="K9" s="293"/>
      <c r="L9" s="293"/>
      <c r="M9" s="293"/>
      <c r="N9" s="293"/>
      <c r="O9" s="293"/>
      <c r="P9" s="293"/>
      <c r="Q9" s="293"/>
    </row>
    <row r="10" spans="3:17" ht="27" customHeight="1" thickBot="1">
      <c r="C10" s="40"/>
      <c r="D10" s="96">
        <v>2199102000</v>
      </c>
      <c r="E10" s="96">
        <v>543452269.00999999</v>
      </c>
      <c r="F10" s="81">
        <v>0.24709999999999999</v>
      </c>
      <c r="G10" s="41"/>
    </row>
    <row r="11" spans="3:17">
      <c r="C11" s="40"/>
      <c r="D11" s="42"/>
      <c r="E11" s="42"/>
      <c r="F11" s="42"/>
      <c r="G11" s="41"/>
    </row>
    <row r="12" spans="3:17">
      <c r="C12" s="40"/>
      <c r="D12" s="42"/>
      <c r="E12" s="42"/>
      <c r="F12" s="42"/>
      <c r="G12" s="41"/>
    </row>
    <row r="13" spans="3:17">
      <c r="C13" s="40"/>
      <c r="D13" s="42"/>
      <c r="E13" s="42"/>
      <c r="F13" s="42"/>
      <c r="G13" s="41"/>
    </row>
    <row r="14" spans="3:17">
      <c r="C14" s="40"/>
      <c r="D14" s="42"/>
      <c r="E14" s="42"/>
      <c r="F14" s="42"/>
      <c r="G14" s="41"/>
    </row>
    <row r="15" spans="3:17">
      <c r="C15" s="40"/>
      <c r="D15" s="42"/>
      <c r="E15" s="42"/>
      <c r="F15" s="42"/>
      <c r="G15" s="41"/>
    </row>
    <row r="16" spans="3:17">
      <c r="C16" s="40"/>
      <c r="D16" s="42"/>
      <c r="E16" s="42"/>
      <c r="F16" s="42"/>
      <c r="G16" s="41"/>
    </row>
    <row r="17" spans="3:7">
      <c r="C17" s="40"/>
      <c r="D17" s="42"/>
      <c r="E17" s="42"/>
      <c r="F17" s="42"/>
      <c r="G17" s="41"/>
    </row>
    <row r="18" spans="3:7">
      <c r="C18" s="40"/>
      <c r="D18" s="42"/>
      <c r="E18" s="42"/>
      <c r="F18" s="42"/>
      <c r="G18" s="41"/>
    </row>
    <row r="19" spans="3:7">
      <c r="C19" s="40"/>
      <c r="D19" s="42"/>
      <c r="E19" s="42"/>
      <c r="F19" s="42"/>
      <c r="G19" s="41"/>
    </row>
    <row r="20" spans="3:7">
      <c r="C20" s="40"/>
      <c r="D20" s="42"/>
      <c r="E20" s="42"/>
      <c r="F20" s="42"/>
      <c r="G20" s="41"/>
    </row>
    <row r="21" spans="3:7">
      <c r="C21" s="40"/>
      <c r="D21" s="42"/>
      <c r="E21" s="42"/>
      <c r="F21" s="42"/>
      <c r="G21" s="41"/>
    </row>
    <row r="22" spans="3:7">
      <c r="C22" s="40"/>
      <c r="D22" s="42"/>
      <c r="E22" s="42"/>
      <c r="F22" s="42"/>
      <c r="G22" s="41"/>
    </row>
    <row r="23" spans="3:7">
      <c r="C23" s="40"/>
      <c r="D23" s="42"/>
      <c r="E23" s="42"/>
      <c r="F23" s="42"/>
      <c r="G23" s="41"/>
    </row>
    <row r="24" spans="3:7">
      <c r="C24" s="40"/>
      <c r="D24" s="42"/>
      <c r="E24" s="42"/>
      <c r="F24" s="42"/>
      <c r="G24" s="41"/>
    </row>
    <row r="25" spans="3:7">
      <c r="C25" s="40"/>
      <c r="D25" s="42"/>
      <c r="E25" s="42"/>
      <c r="F25" s="42"/>
      <c r="G25" s="41"/>
    </row>
    <row r="26" spans="3:7">
      <c r="C26" s="40"/>
      <c r="D26" s="42"/>
      <c r="E26" s="42"/>
      <c r="F26" s="42"/>
      <c r="G26" s="41"/>
    </row>
    <row r="27" spans="3:7">
      <c r="C27" s="40"/>
      <c r="D27" s="42"/>
      <c r="E27" s="42"/>
      <c r="F27" s="42"/>
      <c r="G27" s="41"/>
    </row>
    <row r="28" spans="3:7">
      <c r="C28" s="40"/>
      <c r="D28" s="42"/>
      <c r="E28" s="42"/>
      <c r="F28" s="42"/>
      <c r="G28" s="41"/>
    </row>
    <row r="29" spans="3:7">
      <c r="C29" s="40"/>
      <c r="D29" s="42"/>
      <c r="E29" s="42"/>
      <c r="F29" s="42"/>
      <c r="G29" s="41"/>
    </row>
    <row r="30" spans="3:7">
      <c r="C30" s="40"/>
      <c r="D30" s="42"/>
      <c r="E30" s="42"/>
      <c r="F30" s="42"/>
      <c r="G30" s="41"/>
    </row>
    <row r="31" spans="3:7">
      <c r="C31" s="40"/>
      <c r="D31" s="42"/>
      <c r="E31" s="42"/>
      <c r="F31" s="42"/>
      <c r="G31" s="41"/>
    </row>
    <row r="32" spans="3:7" ht="15.75" thickBot="1">
      <c r="C32" s="43"/>
      <c r="D32" s="44"/>
      <c r="E32" s="44"/>
      <c r="F32" s="44"/>
      <c r="G32" s="45"/>
    </row>
    <row r="34" spans="3:17" ht="19.5" thickBot="1">
      <c r="C34" s="308" t="s">
        <v>106</v>
      </c>
      <c r="D34" s="308"/>
    </row>
    <row r="35" spans="3:17" ht="139.5" customHeight="1" thickBot="1">
      <c r="C35" s="302" t="s">
        <v>105</v>
      </c>
      <c r="D35" s="303"/>
      <c r="E35" s="303"/>
      <c r="F35" s="303"/>
      <c r="G35" s="304"/>
      <c r="K35" s="88"/>
      <c r="L35" s="88"/>
      <c r="M35" s="88"/>
      <c r="N35" s="88"/>
      <c r="O35" s="88"/>
      <c r="P35" s="88"/>
      <c r="Q35" s="88"/>
    </row>
    <row r="36" spans="3:17" ht="39" customHeight="1" thickBot="1">
      <c r="C36" s="88"/>
      <c r="D36" s="88"/>
      <c r="E36" s="88"/>
      <c r="F36" s="88"/>
      <c r="G36" s="88"/>
      <c r="I36" s="294" t="s">
        <v>177</v>
      </c>
      <c r="J36" s="294"/>
      <c r="K36" s="294"/>
      <c r="L36" s="294"/>
      <c r="M36" s="294"/>
      <c r="N36" s="294"/>
      <c r="O36" s="294"/>
      <c r="P36" s="294"/>
      <c r="Q36" s="88"/>
    </row>
    <row r="37" spans="3:17" ht="92.25" customHeight="1" thickBot="1">
      <c r="C37" s="305" t="s">
        <v>107</v>
      </c>
      <c r="D37" s="306"/>
      <c r="E37" s="306"/>
      <c r="F37" s="306"/>
      <c r="G37" s="307"/>
    </row>
    <row r="38" spans="3:17" ht="18">
      <c r="C38" s="87"/>
    </row>
    <row r="39" spans="3:17" ht="18.75" thickBot="1">
      <c r="C39" s="82"/>
    </row>
    <row r="40" spans="3:17" ht="141.75" customHeight="1" thickBot="1">
      <c r="C40" s="295" t="s">
        <v>121</v>
      </c>
      <c r="D40" s="296"/>
      <c r="E40" s="296"/>
      <c r="F40" s="296"/>
      <c r="G40" s="297"/>
    </row>
    <row r="54" spans="3:7">
      <c r="C54" s="1"/>
      <c r="D54" s="1"/>
      <c r="E54" s="1"/>
      <c r="F54" s="1"/>
      <c r="G54" s="1"/>
    </row>
    <row r="55" spans="3:7">
      <c r="C55" s="1"/>
      <c r="D55" s="1"/>
      <c r="E55" s="1"/>
      <c r="F55" s="1"/>
      <c r="G55" s="1"/>
    </row>
    <row r="56" spans="3:7">
      <c r="C56" s="1"/>
      <c r="D56" s="1"/>
      <c r="E56" s="1"/>
      <c r="F56" s="1"/>
      <c r="G56" s="1"/>
    </row>
    <row r="57" spans="3:7">
      <c r="C57" s="1"/>
      <c r="D57" s="1"/>
      <c r="E57" s="1"/>
      <c r="F57" s="1"/>
      <c r="G57" s="1"/>
    </row>
    <row r="58" spans="3:7">
      <c r="C58" s="1"/>
      <c r="D58" s="1"/>
      <c r="E58" s="1"/>
      <c r="F58" s="1"/>
      <c r="G58" s="1"/>
    </row>
    <row r="59" spans="3:7">
      <c r="C59" s="1"/>
      <c r="D59" s="1"/>
      <c r="E59" s="1"/>
      <c r="F59" s="1"/>
      <c r="G59" s="1"/>
    </row>
    <row r="60" spans="3:7">
      <c r="C60" s="1"/>
      <c r="D60" s="1"/>
      <c r="E60" s="1"/>
      <c r="F60" s="1"/>
      <c r="G60" s="1"/>
    </row>
    <row r="61" spans="3:7">
      <c r="C61" s="1"/>
      <c r="D61" s="1"/>
      <c r="E61" s="1"/>
      <c r="F61" s="1"/>
      <c r="G61" s="1"/>
    </row>
    <row r="62" spans="3:7">
      <c r="C62" s="1"/>
      <c r="D62" s="1"/>
      <c r="E62" s="1"/>
      <c r="F62" s="1"/>
      <c r="G62" s="1"/>
    </row>
    <row r="63" spans="3:7">
      <c r="C63" s="1"/>
      <c r="D63" s="1"/>
      <c r="E63" s="1"/>
      <c r="F63" s="1"/>
      <c r="G63" s="1"/>
    </row>
    <row r="64" spans="3:7">
      <c r="C64" s="1"/>
      <c r="D64" s="1"/>
      <c r="E64" s="1"/>
      <c r="F64" s="1"/>
      <c r="G64" s="1"/>
    </row>
    <row r="65" spans="3:7">
      <c r="C65" s="1"/>
      <c r="D65" s="1"/>
      <c r="E65" s="1"/>
      <c r="F65" s="1"/>
      <c r="G65" s="1"/>
    </row>
    <row r="66" spans="3:7">
      <c r="C66" s="1"/>
      <c r="D66" s="1"/>
      <c r="E66" s="1"/>
      <c r="F66" s="1"/>
      <c r="G66" s="1"/>
    </row>
    <row r="67" spans="3:7">
      <c r="C67" s="1"/>
      <c r="D67" s="1"/>
      <c r="E67" s="1"/>
      <c r="F67" s="1"/>
      <c r="G67" s="1"/>
    </row>
    <row r="68" spans="3:7">
      <c r="C68" s="1"/>
      <c r="D68" s="1"/>
      <c r="E68" s="1"/>
      <c r="F68" s="1"/>
      <c r="G68" s="1"/>
    </row>
    <row r="69" spans="3:7">
      <c r="C69" s="1"/>
      <c r="D69" s="1"/>
      <c r="E69" s="1"/>
      <c r="F69" s="1"/>
      <c r="G69" s="1"/>
    </row>
    <row r="70" spans="3:7">
      <c r="C70" s="1"/>
      <c r="D70" s="1"/>
      <c r="E70" s="1"/>
      <c r="F70" s="1"/>
      <c r="G70" s="1"/>
    </row>
    <row r="71" spans="3:7">
      <c r="C71" s="1"/>
      <c r="D71" s="1"/>
      <c r="E71" s="1"/>
      <c r="F71" s="1"/>
      <c r="G71" s="1"/>
    </row>
    <row r="72" spans="3:7">
      <c r="C72" s="1"/>
      <c r="D72" s="1"/>
      <c r="E72" s="1"/>
      <c r="F72" s="1"/>
      <c r="G72" s="1"/>
    </row>
    <row r="73" spans="3:7">
      <c r="C73" s="1"/>
      <c r="D73" s="1"/>
      <c r="E73" s="1"/>
      <c r="F73" s="1"/>
      <c r="G73" s="1"/>
    </row>
    <row r="74" spans="3:7">
      <c r="C74" s="1"/>
      <c r="D74" s="1"/>
      <c r="E74" s="1"/>
      <c r="F74" s="1"/>
      <c r="G74" s="1"/>
    </row>
    <row r="75" spans="3:7">
      <c r="C75" s="1"/>
      <c r="D75" s="1"/>
      <c r="E75" s="1"/>
      <c r="F75" s="1"/>
      <c r="G75" s="1"/>
    </row>
  </sheetData>
  <sheetProtection formatCells="0" formatColumns="0" formatRows="0" insertColumns="0" insertRows="0" insertHyperlinks="0" deleteColumns="0" deleteRows="0" selectLockedCells="1" sort="0" autoFilter="0" pivotTables="0"/>
  <mergeCells count="12">
    <mergeCell ref="I2:Q2"/>
    <mergeCell ref="J9:Q9"/>
    <mergeCell ref="I36:P36"/>
    <mergeCell ref="C40:G40"/>
    <mergeCell ref="D8:F8"/>
    <mergeCell ref="J8:Q8"/>
    <mergeCell ref="C2:G2"/>
    <mergeCell ref="C3:G3"/>
    <mergeCell ref="C4:G4"/>
    <mergeCell ref="C35:G35"/>
    <mergeCell ref="C37:G37"/>
    <mergeCell ref="C34: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A3:Q80"/>
  <sheetViews>
    <sheetView topLeftCell="E61" zoomScaleNormal="100" workbookViewId="0">
      <selection activeCell="L83" sqref="L83"/>
    </sheetView>
  </sheetViews>
  <sheetFormatPr baseColWidth="10" defaultRowHeight="15"/>
  <cols>
    <col min="3" max="3" width="30.85546875" customWidth="1"/>
    <col min="4" max="4" width="25.5703125" customWidth="1"/>
    <col min="8" max="8" width="12.7109375" bestFit="1" customWidth="1"/>
    <col min="10" max="11" width="38.140625" customWidth="1"/>
    <col min="14" max="14" width="48.5703125" customWidth="1"/>
    <col min="17" max="17" width="20" customWidth="1"/>
  </cols>
  <sheetData>
    <row r="3" spans="3:11" ht="21">
      <c r="C3" s="309" t="s">
        <v>176</v>
      </c>
      <c r="D3" s="309"/>
      <c r="E3" s="309"/>
      <c r="F3" s="309"/>
      <c r="G3" s="309"/>
      <c r="H3" s="309"/>
      <c r="I3" s="309"/>
      <c r="J3" s="309"/>
      <c r="K3" s="309"/>
    </row>
    <row r="4" spans="3:11" ht="21">
      <c r="C4" s="309" t="s">
        <v>109</v>
      </c>
      <c r="D4" s="309"/>
      <c r="E4" s="309"/>
      <c r="F4" s="309"/>
      <c r="G4" s="309"/>
      <c r="H4" s="309"/>
      <c r="I4" s="309"/>
      <c r="J4" s="309"/>
      <c r="K4" s="309"/>
    </row>
    <row r="8" spans="3:11">
      <c r="C8" s="299" t="s">
        <v>55</v>
      </c>
      <c r="D8" s="299"/>
      <c r="J8" s="299"/>
      <c r="K8" s="299"/>
    </row>
    <row r="9" spans="3:11">
      <c r="C9" s="299" t="s">
        <v>99</v>
      </c>
      <c r="D9" s="299"/>
      <c r="J9" s="299" t="s">
        <v>55</v>
      </c>
      <c r="K9" s="299"/>
    </row>
    <row r="10" spans="3:11">
      <c r="C10" s="339" t="s">
        <v>109</v>
      </c>
      <c r="D10" s="339"/>
      <c r="J10" s="332" t="s">
        <v>126</v>
      </c>
      <c r="K10" s="332"/>
    </row>
    <row r="11" spans="3:11">
      <c r="C11" s="340" t="s">
        <v>98</v>
      </c>
      <c r="D11" s="340"/>
      <c r="J11" s="339" t="s">
        <v>68</v>
      </c>
      <c r="K11" s="339"/>
    </row>
    <row r="12" spans="3:11" ht="33.75" customHeight="1">
      <c r="C12" s="333" t="s">
        <v>11</v>
      </c>
      <c r="D12" s="334"/>
      <c r="J12" s="333" t="s">
        <v>11</v>
      </c>
      <c r="K12" s="333"/>
    </row>
    <row r="13" spans="3:11" ht="36">
      <c r="C13" s="66" t="s">
        <v>46</v>
      </c>
      <c r="D13" s="97">
        <v>230408188.62</v>
      </c>
      <c r="J13" s="51" t="s">
        <v>46</v>
      </c>
      <c r="K13" s="62">
        <f>+D13/1000000</f>
        <v>230.40818862</v>
      </c>
    </row>
    <row r="14" spans="3:11" ht="36">
      <c r="C14" s="66" t="s">
        <v>108</v>
      </c>
      <c r="D14" s="97">
        <v>65049196.340000004</v>
      </c>
      <c r="J14" s="51" t="s">
        <v>62</v>
      </c>
      <c r="K14" s="62">
        <f t="shared" ref="K14:K20" si="0">+D14/1000000</f>
        <v>65.049196340000009</v>
      </c>
    </row>
    <row r="15" spans="3:11" ht="36">
      <c r="C15" s="66" t="s">
        <v>47</v>
      </c>
      <c r="D15" s="97">
        <v>81181484.349999994</v>
      </c>
      <c r="J15" s="51" t="s">
        <v>47</v>
      </c>
      <c r="K15" s="62">
        <f t="shared" si="0"/>
        <v>81.181484349999991</v>
      </c>
    </row>
    <row r="16" spans="3:11" ht="54">
      <c r="C16" s="66" t="s">
        <v>48</v>
      </c>
      <c r="D16" s="97">
        <v>10716118.619999999</v>
      </c>
      <c r="J16" s="51" t="s">
        <v>48</v>
      </c>
      <c r="K16" s="62">
        <f t="shared" si="0"/>
        <v>10.71611862</v>
      </c>
    </row>
    <row r="17" spans="3:11" ht="54">
      <c r="C17" s="66" t="s">
        <v>49</v>
      </c>
      <c r="D17" s="97">
        <v>98241444.510000005</v>
      </c>
      <c r="J17" s="51" t="s">
        <v>49</v>
      </c>
      <c r="K17" s="62">
        <f t="shared" si="0"/>
        <v>98.241444510000008</v>
      </c>
    </row>
    <row r="18" spans="3:11" ht="54">
      <c r="C18" s="66" t="s">
        <v>50</v>
      </c>
      <c r="D18" s="97">
        <v>21973742</v>
      </c>
      <c r="J18" s="51" t="s">
        <v>50</v>
      </c>
      <c r="K18" s="62">
        <f t="shared" si="0"/>
        <v>21.973742000000001</v>
      </c>
    </row>
    <row r="19" spans="3:11" ht="36">
      <c r="C19" s="66" t="s">
        <v>51</v>
      </c>
      <c r="D19" s="97">
        <v>4851547.78</v>
      </c>
      <c r="J19" s="51" t="s">
        <v>51</v>
      </c>
      <c r="K19" s="62">
        <f t="shared" si="0"/>
        <v>4.8515477800000006</v>
      </c>
    </row>
    <row r="20" spans="3:11" ht="36">
      <c r="C20" s="66" t="s">
        <v>52</v>
      </c>
      <c r="D20" s="97">
        <v>31030546.789999999</v>
      </c>
      <c r="J20" s="51" t="s">
        <v>52</v>
      </c>
      <c r="K20" s="62">
        <f t="shared" si="0"/>
        <v>31.030546789999999</v>
      </c>
    </row>
    <row r="21" spans="3:11" ht="18">
      <c r="C21" s="101" t="s">
        <v>41</v>
      </c>
      <c r="D21" s="102">
        <f>SUM(D13:D20)</f>
        <v>543452269.00999999</v>
      </c>
      <c r="J21" s="52" t="s">
        <v>41</v>
      </c>
      <c r="K21" s="63">
        <f>SUM(K13:K20)</f>
        <v>543.45226901000001</v>
      </c>
    </row>
    <row r="22" spans="3:11" ht="18">
      <c r="C22" s="118"/>
      <c r="D22" s="119"/>
      <c r="J22" s="120"/>
      <c r="K22" s="121"/>
    </row>
    <row r="23" spans="3:11" ht="34.5" customHeight="1" thickBot="1"/>
    <row r="24" spans="3:11" ht="36.75" customHeight="1" thickBot="1">
      <c r="C24" s="335" t="s">
        <v>14</v>
      </c>
      <c r="D24" s="336"/>
      <c r="J24" s="337" t="s">
        <v>163</v>
      </c>
      <c r="K24" s="338"/>
    </row>
    <row r="25" spans="3:11" ht="36.75" thickBot="1">
      <c r="C25" s="98" t="s">
        <v>27</v>
      </c>
      <c r="D25" s="103">
        <v>15946104.289999999</v>
      </c>
      <c r="H25" s="50"/>
      <c r="J25" s="106" t="s">
        <v>27</v>
      </c>
      <c r="K25" s="104">
        <f>+D25/1000000</f>
        <v>15.946104289999999</v>
      </c>
    </row>
    <row r="26" spans="3:11" ht="18.75" thickBot="1">
      <c r="C26" s="99" t="s">
        <v>28</v>
      </c>
      <c r="D26" s="103">
        <v>435709755.50999999</v>
      </c>
      <c r="J26" s="107" t="s">
        <v>28</v>
      </c>
      <c r="K26" s="104">
        <f>+D26/1000000</f>
        <v>435.70975550999998</v>
      </c>
    </row>
    <row r="27" spans="3:11" ht="18.75" thickBot="1">
      <c r="C27" s="98" t="s">
        <v>29</v>
      </c>
      <c r="D27" s="103">
        <v>4215739.33</v>
      </c>
      <c r="J27" s="106" t="s">
        <v>29</v>
      </c>
      <c r="K27" s="104">
        <f>+D27/1000000</f>
        <v>4.2157393299999999</v>
      </c>
    </row>
    <row r="28" spans="3:11" ht="18.75" thickBot="1">
      <c r="C28" s="98" t="s">
        <v>30</v>
      </c>
      <c r="D28" s="103">
        <v>17781767.309999999</v>
      </c>
      <c r="J28" s="106" t="s">
        <v>30</v>
      </c>
      <c r="K28" s="104">
        <f>+D28/1000000</f>
        <v>17.781767309999999</v>
      </c>
    </row>
    <row r="29" spans="3:11" ht="18.75" thickBot="1">
      <c r="C29" s="98" t="s">
        <v>31</v>
      </c>
      <c r="D29" s="103">
        <v>69798902.569999993</v>
      </c>
      <c r="J29" s="106" t="s">
        <v>31</v>
      </c>
      <c r="K29" s="104">
        <f>+D29/1000000</f>
        <v>69.798902569999996</v>
      </c>
    </row>
    <row r="30" spans="3:11" ht="18.75" thickBot="1">
      <c r="C30" s="100" t="s">
        <v>41</v>
      </c>
      <c r="D30" s="89">
        <f>SUM(D25:D29)</f>
        <v>543452269.00999999</v>
      </c>
      <c r="J30" s="123" t="s">
        <v>41</v>
      </c>
      <c r="K30" s="105">
        <f>SUM(K25:K29)</f>
        <v>543.45226901000001</v>
      </c>
    </row>
    <row r="63" spans="1:14" ht="15.75" thickBot="1"/>
    <row r="64" spans="1:14" ht="15" customHeight="1">
      <c r="A64" s="90" t="s">
        <v>106</v>
      </c>
      <c r="B64" s="322" t="s">
        <v>179</v>
      </c>
      <c r="C64" s="323"/>
      <c r="D64" s="323"/>
      <c r="E64" s="323"/>
      <c r="F64" s="323"/>
      <c r="G64" s="323"/>
      <c r="H64" s="324"/>
      <c r="I64" s="65"/>
      <c r="J64" s="310" t="s">
        <v>178</v>
      </c>
      <c r="K64" s="311"/>
      <c r="L64" s="311"/>
      <c r="M64" s="311"/>
      <c r="N64" s="312"/>
    </row>
    <row r="65" spans="2:17" ht="15" customHeight="1">
      <c r="B65" s="325"/>
      <c r="C65" s="326"/>
      <c r="D65" s="326"/>
      <c r="E65" s="326"/>
      <c r="F65" s="326"/>
      <c r="G65" s="326"/>
      <c r="H65" s="327"/>
      <c r="J65" s="313"/>
      <c r="K65" s="314"/>
      <c r="L65" s="314"/>
      <c r="M65" s="314"/>
      <c r="N65" s="315"/>
    </row>
    <row r="66" spans="2:17" ht="15" customHeight="1">
      <c r="B66" s="325"/>
      <c r="C66" s="326"/>
      <c r="D66" s="326"/>
      <c r="E66" s="326"/>
      <c r="F66" s="326"/>
      <c r="G66" s="326"/>
      <c r="H66" s="327"/>
      <c r="J66" s="313"/>
      <c r="K66" s="314"/>
      <c r="L66" s="314"/>
      <c r="M66" s="314"/>
      <c r="N66" s="315"/>
    </row>
    <row r="67" spans="2:17" ht="15" customHeight="1">
      <c r="B67" s="325"/>
      <c r="C67" s="326"/>
      <c r="D67" s="326"/>
      <c r="E67" s="326"/>
      <c r="F67" s="326"/>
      <c r="G67" s="326"/>
      <c r="H67" s="327"/>
      <c r="J67" s="313"/>
      <c r="K67" s="314"/>
      <c r="L67" s="314"/>
      <c r="M67" s="314"/>
      <c r="N67" s="315"/>
    </row>
    <row r="68" spans="2:17" ht="81" customHeight="1" thickBot="1">
      <c r="B68" s="328"/>
      <c r="C68" s="329"/>
      <c r="D68" s="329"/>
      <c r="E68" s="329"/>
      <c r="F68" s="329"/>
      <c r="G68" s="329"/>
      <c r="H68" s="330"/>
      <c r="J68" s="316"/>
      <c r="K68" s="317"/>
      <c r="L68" s="317"/>
      <c r="M68" s="317"/>
      <c r="N68" s="318"/>
    </row>
    <row r="69" spans="2:17" ht="15.75">
      <c r="B69" s="64"/>
      <c r="C69" s="64"/>
      <c r="D69" s="64"/>
      <c r="E69" s="64"/>
      <c r="F69" s="64"/>
      <c r="G69" s="64"/>
      <c r="H69" s="64"/>
    </row>
    <row r="70" spans="2:17" ht="18">
      <c r="B70" s="331" t="s">
        <v>116</v>
      </c>
      <c r="C70" s="331"/>
      <c r="D70" s="331"/>
      <c r="E70" s="331"/>
      <c r="F70" s="331"/>
      <c r="G70" s="331"/>
      <c r="H70" s="331"/>
    </row>
    <row r="71" spans="2:17" ht="21.75" thickBot="1">
      <c r="B71" s="64"/>
      <c r="C71" s="64"/>
      <c r="D71" s="64"/>
      <c r="E71" s="64"/>
      <c r="F71" s="64"/>
      <c r="G71" s="64"/>
      <c r="H71" s="64"/>
      <c r="J71" s="355" t="s">
        <v>156</v>
      </c>
      <c r="K71" s="356"/>
      <c r="L71" s="356"/>
      <c r="M71" s="356"/>
      <c r="N71" s="357"/>
    </row>
    <row r="72" spans="2:17" ht="59.25" customHeight="1">
      <c r="B72" s="347" t="s">
        <v>110</v>
      </c>
      <c r="C72" s="348"/>
      <c r="D72" s="348"/>
      <c r="E72" s="348"/>
      <c r="F72" s="348"/>
      <c r="G72" s="348"/>
      <c r="H72" s="349"/>
      <c r="J72" s="124" t="s">
        <v>141</v>
      </c>
      <c r="K72" s="361" t="s">
        <v>157</v>
      </c>
      <c r="L72" s="361"/>
      <c r="M72" s="361"/>
      <c r="N72" s="125" t="s">
        <v>154</v>
      </c>
    </row>
    <row r="73" spans="2:17" ht="84" customHeight="1">
      <c r="B73" s="344" t="s">
        <v>111</v>
      </c>
      <c r="C73" s="345"/>
      <c r="D73" s="345"/>
      <c r="E73" s="345"/>
      <c r="F73" s="345"/>
      <c r="G73" s="345"/>
      <c r="H73" s="346"/>
      <c r="J73" s="126" t="s">
        <v>144</v>
      </c>
      <c r="K73" s="362" t="s">
        <v>145</v>
      </c>
      <c r="L73" s="362"/>
      <c r="M73" s="362"/>
      <c r="N73" s="127" t="s">
        <v>153</v>
      </c>
    </row>
    <row r="74" spans="2:17" ht="156" customHeight="1">
      <c r="B74" s="341" t="s">
        <v>112</v>
      </c>
      <c r="C74" s="342"/>
      <c r="D74" s="342"/>
      <c r="E74" s="342"/>
      <c r="F74" s="342"/>
      <c r="G74" s="342"/>
      <c r="H74" s="343"/>
      <c r="J74" s="128" t="s">
        <v>146</v>
      </c>
      <c r="K74" s="353" t="s">
        <v>161</v>
      </c>
      <c r="L74" s="353"/>
      <c r="M74" s="353"/>
      <c r="N74" s="129" t="s">
        <v>160</v>
      </c>
      <c r="Q74" s="122" t="s">
        <v>123</v>
      </c>
    </row>
    <row r="75" spans="2:17" ht="116.25" customHeight="1">
      <c r="B75" s="341" t="s">
        <v>113</v>
      </c>
      <c r="C75" s="342"/>
      <c r="D75" s="342"/>
      <c r="E75" s="342"/>
      <c r="F75" s="342"/>
      <c r="G75" s="342"/>
      <c r="H75" s="343"/>
      <c r="J75" s="126" t="s">
        <v>142</v>
      </c>
      <c r="K75" s="354" t="s">
        <v>143</v>
      </c>
      <c r="L75" s="354"/>
      <c r="M75" s="354"/>
      <c r="N75" s="130" t="s">
        <v>152</v>
      </c>
    </row>
    <row r="76" spans="2:17" ht="123.75" customHeight="1">
      <c r="B76" s="344" t="s">
        <v>114</v>
      </c>
      <c r="C76" s="345"/>
      <c r="D76" s="345"/>
      <c r="E76" s="345"/>
      <c r="F76" s="345"/>
      <c r="G76" s="345"/>
      <c r="H76" s="346"/>
      <c r="J76" s="128" t="s">
        <v>148</v>
      </c>
      <c r="K76" s="353" t="s">
        <v>147</v>
      </c>
      <c r="L76" s="353"/>
      <c r="M76" s="353"/>
      <c r="N76" s="129" t="s">
        <v>162</v>
      </c>
    </row>
    <row r="77" spans="2:17" ht="120" customHeight="1">
      <c r="B77" s="341" t="s">
        <v>115</v>
      </c>
      <c r="C77" s="342"/>
      <c r="D77" s="342"/>
      <c r="E77" s="342"/>
      <c r="F77" s="342"/>
      <c r="G77" s="342"/>
      <c r="H77" s="343"/>
      <c r="J77" s="126" t="s">
        <v>149</v>
      </c>
      <c r="K77" s="354" t="s">
        <v>150</v>
      </c>
      <c r="L77" s="354"/>
      <c r="M77" s="354"/>
      <c r="N77" s="130" t="s">
        <v>151</v>
      </c>
    </row>
    <row r="78" spans="2:17" ht="77.25" customHeight="1">
      <c r="B78" s="344" t="s">
        <v>118</v>
      </c>
      <c r="C78" s="345"/>
      <c r="D78" s="345"/>
      <c r="E78" s="345"/>
      <c r="F78" s="345"/>
      <c r="G78" s="345"/>
      <c r="H78" s="346"/>
      <c r="J78" s="358" t="s">
        <v>158</v>
      </c>
      <c r="K78" s="359"/>
      <c r="L78" s="359"/>
      <c r="M78" s="359"/>
      <c r="N78" s="360"/>
    </row>
    <row r="79" spans="2:17" ht="36" customHeight="1" thickBot="1">
      <c r="B79" s="319" t="s">
        <v>119</v>
      </c>
      <c r="C79" s="320"/>
      <c r="D79" s="320"/>
      <c r="E79" s="320"/>
      <c r="F79" s="320"/>
      <c r="G79" s="320"/>
      <c r="H79" s="321"/>
      <c r="J79" s="350" t="s">
        <v>155</v>
      </c>
      <c r="K79" s="351"/>
      <c r="L79" s="351"/>
      <c r="M79" s="351"/>
      <c r="N79" s="352"/>
    </row>
    <row r="80" spans="2:17" ht="35.25" customHeight="1">
      <c r="J80" s="350" t="s">
        <v>159</v>
      </c>
      <c r="K80" s="351"/>
      <c r="L80" s="351"/>
      <c r="M80" s="351"/>
      <c r="N80" s="352"/>
    </row>
  </sheetData>
  <mergeCells count="35">
    <mergeCell ref="J80:N80"/>
    <mergeCell ref="K76:M76"/>
    <mergeCell ref="K77:M77"/>
    <mergeCell ref="J71:N71"/>
    <mergeCell ref="J78:N78"/>
    <mergeCell ref="J79:N79"/>
    <mergeCell ref="K72:M72"/>
    <mergeCell ref="K73:M73"/>
    <mergeCell ref="K74:M74"/>
    <mergeCell ref="K75:M75"/>
    <mergeCell ref="B75:H75"/>
    <mergeCell ref="B76:H76"/>
    <mergeCell ref="B77:H77"/>
    <mergeCell ref="B78:H78"/>
    <mergeCell ref="C8:D8"/>
    <mergeCell ref="C9:D9"/>
    <mergeCell ref="C10:D10"/>
    <mergeCell ref="B72:H72"/>
    <mergeCell ref="B73:H73"/>
    <mergeCell ref="C3:K3"/>
    <mergeCell ref="C4:K4"/>
    <mergeCell ref="J64:N68"/>
    <mergeCell ref="J8:K8"/>
    <mergeCell ref="B79:H79"/>
    <mergeCell ref="B64:H68"/>
    <mergeCell ref="B70:H70"/>
    <mergeCell ref="J9:K9"/>
    <mergeCell ref="J10:K10"/>
    <mergeCell ref="C12:D12"/>
    <mergeCell ref="C24:D24"/>
    <mergeCell ref="J12:K12"/>
    <mergeCell ref="J24:K24"/>
    <mergeCell ref="J11:K11"/>
    <mergeCell ref="C11:D11"/>
    <mergeCell ref="B74:H7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AD45"/>
  <sheetViews>
    <sheetView topLeftCell="M13" zoomScaleNormal="100" workbookViewId="0">
      <selection activeCell="AD35" sqref="AD35"/>
    </sheetView>
  </sheetViews>
  <sheetFormatPr baseColWidth="10" defaultRowHeight="15"/>
  <cols>
    <col min="2" max="2" width="12.85546875" customWidth="1"/>
    <col min="3" max="3" width="38" customWidth="1"/>
    <col min="4" max="4" width="29.5703125" customWidth="1"/>
    <col min="5" max="5" width="24" customWidth="1"/>
  </cols>
  <sheetData>
    <row r="2" spans="2:30" ht="18.75">
      <c r="B2" s="301" t="s">
        <v>97</v>
      </c>
      <c r="C2" s="301"/>
      <c r="D2" s="301"/>
      <c r="E2" s="301"/>
      <c r="F2" s="301"/>
      <c r="G2" s="301"/>
      <c r="H2" s="301"/>
      <c r="I2" s="301"/>
      <c r="J2" s="301"/>
      <c r="K2" s="301"/>
      <c r="L2" s="301"/>
      <c r="M2" s="301"/>
      <c r="N2" s="301"/>
    </row>
    <row r="3" spans="2:30" ht="18.75">
      <c r="B3" s="301" t="s">
        <v>100</v>
      </c>
      <c r="C3" s="301"/>
      <c r="D3" s="301"/>
      <c r="E3" s="301"/>
      <c r="F3" s="301"/>
      <c r="G3" s="301"/>
      <c r="H3" s="301"/>
      <c r="I3" s="301"/>
      <c r="J3" s="301"/>
      <c r="K3" s="301"/>
      <c r="L3" s="301"/>
      <c r="M3" s="301"/>
      <c r="N3" s="301"/>
    </row>
    <row r="4" spans="2:30" ht="21">
      <c r="B4" s="364" t="s">
        <v>109</v>
      </c>
      <c r="C4" s="364"/>
      <c r="D4" s="364"/>
      <c r="E4" s="364"/>
      <c r="F4" s="364"/>
      <c r="G4" s="364"/>
      <c r="H4" s="364"/>
      <c r="I4" s="364"/>
      <c r="J4" s="364"/>
      <c r="K4" s="364"/>
      <c r="L4" s="364"/>
      <c r="M4" s="364"/>
      <c r="N4" s="364"/>
      <c r="O4" s="71"/>
      <c r="U4" s="292" t="s">
        <v>182</v>
      </c>
      <c r="V4" s="292"/>
      <c r="W4" s="292"/>
      <c r="X4" s="292"/>
      <c r="Y4" s="292"/>
      <c r="Z4" s="292"/>
      <c r="AA4" s="292"/>
      <c r="AB4" s="292"/>
      <c r="AC4" s="292"/>
      <c r="AD4" s="292"/>
    </row>
    <row r="5" spans="2:30" ht="21.75" thickBot="1">
      <c r="B5" s="363" t="s">
        <v>98</v>
      </c>
      <c r="C5" s="363"/>
      <c r="D5" s="363"/>
      <c r="E5" s="363"/>
      <c r="F5" s="363"/>
      <c r="G5" s="363"/>
      <c r="H5" s="363"/>
      <c r="I5" s="363"/>
      <c r="J5" s="363"/>
      <c r="K5" s="363"/>
      <c r="L5" s="363"/>
      <c r="M5" s="363"/>
      <c r="N5" s="363"/>
      <c r="O5" s="72"/>
      <c r="U5" s="180"/>
      <c r="V5" s="180"/>
      <c r="W5" s="292" t="s">
        <v>180</v>
      </c>
      <c r="X5" s="292"/>
      <c r="Y5" s="292"/>
      <c r="Z5" s="292"/>
      <c r="AA5" s="292"/>
      <c r="AB5" s="292"/>
      <c r="AC5" s="180"/>
      <c r="AD5" s="180"/>
    </row>
    <row r="6" spans="2:30">
      <c r="B6" s="12"/>
      <c r="C6" s="13"/>
      <c r="D6" s="13"/>
      <c r="E6" s="13"/>
      <c r="F6" s="13"/>
      <c r="G6" s="13"/>
      <c r="H6" s="13"/>
      <c r="I6" s="13"/>
      <c r="J6" s="13"/>
      <c r="K6" s="13"/>
      <c r="L6" s="13"/>
      <c r="M6" s="13"/>
      <c r="N6" s="14"/>
    </row>
    <row r="7" spans="2:30" ht="15.75">
      <c r="B7" s="15"/>
      <c r="C7" s="365" t="s">
        <v>12</v>
      </c>
      <c r="D7" s="365"/>
      <c r="N7" s="16"/>
    </row>
    <row r="8" spans="2:30">
      <c r="B8" s="15"/>
      <c r="N8" s="16"/>
    </row>
    <row r="9" spans="2:30" ht="18.75">
      <c r="B9" s="15"/>
      <c r="C9" s="10" t="s">
        <v>40</v>
      </c>
      <c r="D9" s="181" t="s">
        <v>181</v>
      </c>
      <c r="N9" s="16"/>
    </row>
    <row r="10" spans="2:30" ht="18.75">
      <c r="B10" s="15"/>
      <c r="C10" s="9" t="s">
        <v>32</v>
      </c>
      <c r="D10" s="97">
        <v>412331445.42000002</v>
      </c>
      <c r="N10" s="16"/>
    </row>
    <row r="11" spans="2:30" ht="18.75">
      <c r="B11" s="15"/>
      <c r="C11" s="9" t="s">
        <v>35</v>
      </c>
      <c r="D11" s="97">
        <v>12209169.9</v>
      </c>
      <c r="N11" s="16"/>
    </row>
    <row r="12" spans="2:30" ht="18.75">
      <c r="B12" s="15"/>
      <c r="C12" s="9" t="s">
        <v>34</v>
      </c>
      <c r="D12" s="97">
        <v>12490985.529999999</v>
      </c>
      <c r="N12" s="16"/>
    </row>
    <row r="13" spans="2:30" ht="18.75">
      <c r="B13" s="15"/>
      <c r="C13" s="9" t="s">
        <v>33</v>
      </c>
      <c r="D13" s="97">
        <v>10595030.41</v>
      </c>
      <c r="N13" s="16"/>
    </row>
    <row r="14" spans="2:30" ht="18.75">
      <c r="B14" s="15"/>
      <c r="C14" s="9" t="s">
        <v>36</v>
      </c>
      <c r="D14" s="97">
        <v>9867913.9399999995</v>
      </c>
      <c r="N14" s="16"/>
    </row>
    <row r="15" spans="2:30" ht="18.75">
      <c r="B15" s="15"/>
      <c r="C15" s="9" t="s">
        <v>37</v>
      </c>
      <c r="D15" s="97">
        <v>33528109.719999999</v>
      </c>
      <c r="N15" s="16"/>
    </row>
    <row r="16" spans="2:30" ht="18.75">
      <c r="B16" s="15"/>
      <c r="C16" s="9" t="s">
        <v>38</v>
      </c>
      <c r="D16" s="97">
        <v>23115738.18</v>
      </c>
      <c r="N16" s="16"/>
    </row>
    <row r="17" spans="2:14" ht="18.75">
      <c r="B17" s="15"/>
      <c r="C17" s="9" t="s">
        <v>39</v>
      </c>
      <c r="D17" s="97">
        <v>16430867.91</v>
      </c>
      <c r="N17" s="16"/>
    </row>
    <row r="18" spans="2:14" ht="18.75">
      <c r="B18" s="15"/>
      <c r="C18" s="9" t="s">
        <v>53</v>
      </c>
      <c r="D18" s="97">
        <v>12883008</v>
      </c>
      <c r="N18" s="16"/>
    </row>
    <row r="19" spans="2:14" ht="18.75">
      <c r="B19" s="15"/>
      <c r="C19" s="10" t="s">
        <v>41</v>
      </c>
      <c r="D19" s="11">
        <f>SUM(D10:D18)</f>
        <v>543452269.00999999</v>
      </c>
      <c r="N19" s="16"/>
    </row>
    <row r="20" spans="2:14">
      <c r="B20" s="15"/>
      <c r="N20" s="16"/>
    </row>
    <row r="21" spans="2:14">
      <c r="B21" s="15"/>
      <c r="N21" s="16"/>
    </row>
    <row r="22" spans="2:14" ht="15.75" thickBot="1">
      <c r="B22" s="17"/>
      <c r="C22" s="18"/>
      <c r="D22" s="18"/>
      <c r="E22" s="18"/>
      <c r="F22" s="18"/>
      <c r="G22" s="18"/>
      <c r="H22" s="18"/>
      <c r="I22" s="18"/>
      <c r="J22" s="18"/>
      <c r="K22" s="18"/>
      <c r="L22" s="18"/>
      <c r="M22" s="18"/>
      <c r="N22" s="19"/>
    </row>
    <row r="25" spans="2:14" ht="18.75">
      <c r="B25" s="65" t="s">
        <v>69</v>
      </c>
      <c r="C25" s="372" t="s">
        <v>70</v>
      </c>
      <c r="D25" s="372"/>
      <c r="E25" s="372"/>
      <c r="F25" s="372"/>
    </row>
    <row r="26" spans="2:14" ht="69.75" customHeight="1">
      <c r="C26" s="367" t="s">
        <v>71</v>
      </c>
      <c r="D26" s="367"/>
      <c r="E26" s="367"/>
      <c r="F26" s="367"/>
    </row>
    <row r="27" spans="2:14" ht="77.25" customHeight="1">
      <c r="C27" s="367" t="s">
        <v>72</v>
      </c>
      <c r="D27" s="367"/>
      <c r="E27" s="367"/>
      <c r="F27" s="367"/>
    </row>
    <row r="28" spans="2:14">
      <c r="C28" s="369" t="s">
        <v>73</v>
      </c>
      <c r="D28" s="370"/>
      <c r="E28" s="370"/>
      <c r="F28" s="371"/>
    </row>
    <row r="29" spans="2:14" ht="54.75" customHeight="1">
      <c r="C29" s="367" t="s">
        <v>74</v>
      </c>
      <c r="D29" s="367"/>
      <c r="E29" s="367"/>
      <c r="F29" s="367"/>
    </row>
    <row r="30" spans="2:14" ht="63.75" customHeight="1">
      <c r="C30" s="367" t="s">
        <v>75</v>
      </c>
      <c r="D30" s="367"/>
      <c r="E30" s="367"/>
      <c r="F30" s="367"/>
    </row>
    <row r="31" spans="2:14" ht="37.5" customHeight="1">
      <c r="C31" s="368" t="s">
        <v>76</v>
      </c>
      <c r="D31" s="368"/>
      <c r="E31" s="368"/>
      <c r="F31" s="368"/>
    </row>
    <row r="33" spans="3:5" ht="18.75">
      <c r="C33" s="366" t="s">
        <v>138</v>
      </c>
      <c r="D33" s="366"/>
      <c r="E33" s="366"/>
    </row>
    <row r="34" spans="3:5" ht="75">
      <c r="C34" s="108" t="s">
        <v>40</v>
      </c>
      <c r="D34" s="111" t="s">
        <v>127</v>
      </c>
      <c r="E34" s="108" t="s">
        <v>165</v>
      </c>
    </row>
    <row r="35" spans="3:5" ht="18.75">
      <c r="C35" s="115" t="s">
        <v>32</v>
      </c>
      <c r="D35" s="112" t="s">
        <v>128</v>
      </c>
      <c r="E35" s="114">
        <f t="shared" ref="E35:E43" si="0">+D10/1000000</f>
        <v>412.33144542000002</v>
      </c>
    </row>
    <row r="36" spans="3:5" ht="18.75">
      <c r="C36" s="115" t="s">
        <v>35</v>
      </c>
      <c r="D36" s="112" t="s">
        <v>129</v>
      </c>
      <c r="E36" s="114">
        <f t="shared" si="0"/>
        <v>12.209169900000001</v>
      </c>
    </row>
    <row r="37" spans="3:5" ht="37.5">
      <c r="C37" s="115" t="s">
        <v>34</v>
      </c>
      <c r="D37" s="113" t="s">
        <v>130</v>
      </c>
      <c r="E37" s="114">
        <f t="shared" si="0"/>
        <v>12.49098553</v>
      </c>
    </row>
    <row r="38" spans="3:5" ht="18.75">
      <c r="C38" s="115" t="s">
        <v>33</v>
      </c>
      <c r="D38" s="112" t="s">
        <v>131</v>
      </c>
      <c r="E38" s="114">
        <f t="shared" si="0"/>
        <v>10.59503041</v>
      </c>
    </row>
    <row r="39" spans="3:5" ht="37.5">
      <c r="C39" s="115" t="s">
        <v>36</v>
      </c>
      <c r="D39" s="113" t="s">
        <v>132</v>
      </c>
      <c r="E39" s="114">
        <f t="shared" si="0"/>
        <v>9.8679139399999993</v>
      </c>
    </row>
    <row r="40" spans="3:5" ht="75">
      <c r="C40" s="115" t="s">
        <v>37</v>
      </c>
      <c r="D40" s="113" t="s">
        <v>133</v>
      </c>
      <c r="E40" s="114">
        <f t="shared" si="0"/>
        <v>33.528109719999996</v>
      </c>
    </row>
    <row r="41" spans="3:5" ht="37.5">
      <c r="C41" s="115" t="s">
        <v>38</v>
      </c>
      <c r="D41" s="112" t="s">
        <v>134</v>
      </c>
      <c r="E41" s="114">
        <f t="shared" si="0"/>
        <v>23.115738180000001</v>
      </c>
    </row>
    <row r="42" spans="3:5" ht="18.75">
      <c r="C42" s="115" t="s">
        <v>39</v>
      </c>
      <c r="D42" s="112" t="s">
        <v>135</v>
      </c>
      <c r="E42" s="114">
        <f t="shared" si="0"/>
        <v>16.43086791</v>
      </c>
    </row>
    <row r="43" spans="3:5" ht="18.75">
      <c r="C43" s="115" t="s">
        <v>53</v>
      </c>
      <c r="D43" s="112" t="s">
        <v>136</v>
      </c>
      <c r="E43" s="114">
        <f t="shared" si="0"/>
        <v>12.883008</v>
      </c>
    </row>
    <row r="44" spans="3:5" ht="18.75">
      <c r="C44" s="108" t="s">
        <v>41</v>
      </c>
      <c r="D44" s="109"/>
      <c r="E44" s="110">
        <f>SUM(E35:E43)</f>
        <v>543.45226901000001</v>
      </c>
    </row>
    <row r="45" spans="3:5">
      <c r="E45" s="73"/>
    </row>
  </sheetData>
  <mergeCells count="15">
    <mergeCell ref="U4:AD4"/>
    <mergeCell ref="C33:E33"/>
    <mergeCell ref="C29:F29"/>
    <mergeCell ref="C30:F30"/>
    <mergeCell ref="C31:F31"/>
    <mergeCell ref="C28:F28"/>
    <mergeCell ref="C25:F25"/>
    <mergeCell ref="C26:F26"/>
    <mergeCell ref="C27:F27"/>
    <mergeCell ref="W5:AB5"/>
    <mergeCell ref="B2:N2"/>
    <mergeCell ref="B3:N3"/>
    <mergeCell ref="B5:N5"/>
    <mergeCell ref="B4:N4"/>
    <mergeCell ref="C7:D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5:N32"/>
  <sheetViews>
    <sheetView zoomScaleNormal="100" workbookViewId="0">
      <selection activeCell="E35" sqref="E35"/>
    </sheetView>
  </sheetViews>
  <sheetFormatPr baseColWidth="10" defaultRowHeight="15"/>
  <cols>
    <col min="3" max="3" width="38" customWidth="1"/>
    <col min="4" max="4" width="37.7109375" customWidth="1"/>
    <col min="5" max="5" width="15.85546875" bestFit="1" customWidth="1"/>
    <col min="8" max="8" width="37.7109375" bestFit="1" customWidth="1"/>
    <col min="9" max="9" width="23" customWidth="1"/>
    <col min="10" max="10" width="30.85546875" customWidth="1"/>
    <col min="11" max="11" width="41.85546875" style="21" customWidth="1"/>
    <col min="12" max="12" width="39.5703125" customWidth="1"/>
    <col min="13" max="13" width="28.42578125" customWidth="1"/>
  </cols>
  <sheetData>
    <row r="5" spans="3:12" ht="28.5">
      <c r="C5" s="378" t="s">
        <v>173</v>
      </c>
      <c r="D5" s="379"/>
      <c r="E5" s="379"/>
      <c r="F5" s="379"/>
      <c r="G5" s="379"/>
      <c r="H5" s="379"/>
      <c r="I5" s="379"/>
      <c r="J5" s="379"/>
      <c r="K5" s="379"/>
      <c r="L5" s="380"/>
    </row>
    <row r="7" spans="3:12" ht="15.75" thickBot="1">
      <c r="G7" s="72"/>
      <c r="H7" s="72"/>
      <c r="I7" s="72"/>
      <c r="J7" s="72"/>
    </row>
    <row r="8" spans="3:12" ht="36" customHeight="1" thickBot="1">
      <c r="C8" s="383" t="s">
        <v>184</v>
      </c>
      <c r="D8" s="383"/>
      <c r="G8" s="72"/>
      <c r="J8" s="156"/>
      <c r="K8" s="157"/>
    </row>
    <row r="9" spans="3:12" ht="61.5" customHeight="1" thickBot="1">
      <c r="C9" s="183" t="s">
        <v>8</v>
      </c>
      <c r="D9" s="179">
        <v>578566857</v>
      </c>
      <c r="G9" s="72"/>
      <c r="H9" s="161" t="s">
        <v>169</v>
      </c>
      <c r="I9" s="162"/>
      <c r="J9" s="158"/>
      <c r="K9" s="158"/>
    </row>
    <row r="10" spans="3:12" ht="53.25" customHeight="1" thickBot="1">
      <c r="C10" s="183" t="s">
        <v>9</v>
      </c>
      <c r="D10" s="179">
        <v>230408188.62</v>
      </c>
      <c r="G10" s="72"/>
      <c r="H10" s="163" t="s">
        <v>83</v>
      </c>
      <c r="I10" s="164">
        <v>840</v>
      </c>
      <c r="J10" s="160"/>
      <c r="K10" s="159"/>
    </row>
    <row r="11" spans="3:12" ht="54" customHeight="1" thickBot="1">
      <c r="C11" s="183" t="s">
        <v>10</v>
      </c>
      <c r="D11" s="179">
        <f>+(D10/D9)*100</f>
        <v>39.823952207480147</v>
      </c>
      <c r="E11" s="189"/>
      <c r="G11" s="72"/>
      <c r="H11" s="163" t="s">
        <v>85</v>
      </c>
      <c r="I11" s="165">
        <v>29</v>
      </c>
      <c r="J11" s="160"/>
      <c r="K11" s="159"/>
    </row>
    <row r="12" spans="3:12" ht="32.25" thickBot="1">
      <c r="C12" s="144"/>
      <c r="D12" s="145"/>
      <c r="G12" s="72"/>
      <c r="H12" s="163" t="s">
        <v>86</v>
      </c>
      <c r="I12" s="162">
        <v>2725</v>
      </c>
      <c r="J12" s="160"/>
      <c r="K12" s="159"/>
    </row>
    <row r="13" spans="3:12" ht="19.5" thickBot="1">
      <c r="C13" s="183" t="s">
        <v>18</v>
      </c>
      <c r="D13" s="143" t="s">
        <v>198</v>
      </c>
      <c r="G13" s="72"/>
      <c r="H13" s="166" t="s">
        <v>101</v>
      </c>
      <c r="I13" s="162">
        <v>419</v>
      </c>
      <c r="J13" s="160"/>
      <c r="K13" s="159"/>
    </row>
    <row r="14" spans="3:12" ht="69" customHeight="1" thickBot="1">
      <c r="C14" s="183" t="s">
        <v>17</v>
      </c>
      <c r="D14" s="143" t="s">
        <v>199</v>
      </c>
      <c r="G14" s="72"/>
      <c r="H14" s="163" t="s">
        <v>102</v>
      </c>
      <c r="I14" s="162">
        <v>65</v>
      </c>
      <c r="J14" s="160"/>
      <c r="K14" s="159"/>
    </row>
    <row r="15" spans="3:12" ht="36.75" thickBot="1">
      <c r="C15" s="183" t="s">
        <v>16</v>
      </c>
      <c r="D15" s="143" t="s">
        <v>196</v>
      </c>
      <c r="G15" s="72"/>
      <c r="H15" s="167" t="s">
        <v>45</v>
      </c>
      <c r="I15" s="157">
        <f>SUM(I10:I14)</f>
        <v>4078</v>
      </c>
      <c r="J15" s="160"/>
      <c r="K15" s="159"/>
    </row>
    <row r="16" spans="3:12" ht="36.75" thickBot="1">
      <c r="C16" s="183" t="s">
        <v>15</v>
      </c>
      <c r="D16" s="143" t="s">
        <v>197</v>
      </c>
      <c r="G16" s="72"/>
      <c r="H16" s="67"/>
      <c r="I16" s="74"/>
      <c r="J16" s="72"/>
      <c r="K16" s="23"/>
    </row>
    <row r="17" spans="3:14" ht="80.25" customHeight="1">
      <c r="C17" s="375" t="s">
        <v>183</v>
      </c>
      <c r="D17" s="375"/>
      <c r="K17" s="23"/>
    </row>
    <row r="18" spans="3:14" ht="18" customHeight="1">
      <c r="C18" s="376"/>
      <c r="D18" s="376"/>
      <c r="K18" s="23"/>
    </row>
    <row r="19" spans="3:14" ht="18" customHeight="1">
      <c r="C19" s="376"/>
      <c r="D19" s="376"/>
      <c r="K19" s="23"/>
    </row>
    <row r="20" spans="3:14" ht="21">
      <c r="C20" s="292" t="s">
        <v>104</v>
      </c>
      <c r="D20" s="292"/>
      <c r="E20" s="292"/>
      <c r="F20" s="292"/>
      <c r="H20" s="301" t="s">
        <v>79</v>
      </c>
      <c r="I20" s="301"/>
      <c r="K20" s="301" t="s">
        <v>79</v>
      </c>
      <c r="L20" s="301"/>
      <c r="M20" s="91"/>
    </row>
    <row r="21" spans="3:14" ht="54.75" customHeight="1" thickBot="1">
      <c r="C21" s="377" t="s">
        <v>185</v>
      </c>
      <c r="D21" s="377"/>
      <c r="E21" s="377"/>
      <c r="F21" s="377"/>
      <c r="H21" s="384" t="s">
        <v>80</v>
      </c>
      <c r="I21" s="384"/>
      <c r="K21" s="382" t="s">
        <v>189</v>
      </c>
      <c r="L21" s="382"/>
      <c r="M21" s="93"/>
    </row>
    <row r="22" spans="3:14" ht="19.5" thickBot="1">
      <c r="C22" s="146" t="s">
        <v>81</v>
      </c>
      <c r="D22" s="147" t="s">
        <v>82</v>
      </c>
      <c r="E22" s="155" t="s">
        <v>168</v>
      </c>
      <c r="F22" s="155" t="s">
        <v>166</v>
      </c>
      <c r="H22" s="364" t="s">
        <v>125</v>
      </c>
      <c r="I22" s="364"/>
      <c r="K22" s="364" t="s">
        <v>124</v>
      </c>
      <c r="L22" s="364"/>
      <c r="M22" s="92"/>
    </row>
    <row r="23" spans="3:14" ht="32.25" thickBot="1">
      <c r="C23" s="170" t="s">
        <v>170</v>
      </c>
      <c r="D23" s="168"/>
      <c r="E23" s="169"/>
      <c r="F23" s="169"/>
      <c r="H23" s="364" t="s">
        <v>87</v>
      </c>
      <c r="I23" s="364"/>
      <c r="K23" s="381" t="s">
        <v>88</v>
      </c>
      <c r="L23" s="381"/>
      <c r="M23" s="94"/>
    </row>
    <row r="24" spans="3:14" ht="60.75" thickBot="1">
      <c r="C24" s="148" t="s">
        <v>83</v>
      </c>
      <c r="D24" s="149" t="s">
        <v>84</v>
      </c>
      <c r="E24" s="171">
        <v>840</v>
      </c>
      <c r="F24" s="150">
        <f>+(E24/4078)*100</f>
        <v>20.598332515939184</v>
      </c>
      <c r="H24" s="186"/>
      <c r="I24" s="186"/>
      <c r="K24" s="373"/>
      <c r="L24" s="374"/>
      <c r="M24" s="141"/>
    </row>
    <row r="25" spans="3:14" ht="90.75" thickBot="1">
      <c r="C25" s="148" t="s">
        <v>85</v>
      </c>
      <c r="D25" s="149" t="s">
        <v>120</v>
      </c>
      <c r="E25" s="172">
        <v>29</v>
      </c>
      <c r="F25" s="150">
        <f t="shared" ref="F25:F29" si="0">+(E25/4078)*100</f>
        <v>0.71113290828837661</v>
      </c>
      <c r="H25" s="174" t="s">
        <v>2</v>
      </c>
      <c r="I25" s="175">
        <f>+D9/1000000</f>
        <v>578.56685700000003</v>
      </c>
      <c r="K25" s="187" t="s">
        <v>191</v>
      </c>
      <c r="L25" s="176" t="s">
        <v>167</v>
      </c>
      <c r="M25" s="139"/>
    </row>
    <row r="26" spans="3:14" ht="106.5" thickBot="1">
      <c r="C26" s="148" t="s">
        <v>86</v>
      </c>
      <c r="D26" s="149" t="s">
        <v>186</v>
      </c>
      <c r="E26" s="173">
        <v>2725</v>
      </c>
      <c r="F26" s="150">
        <f t="shared" si="0"/>
        <v>66.821971554683671</v>
      </c>
      <c r="H26" s="174" t="s">
        <v>77</v>
      </c>
      <c r="I26" s="175">
        <f>+D10/1000000</f>
        <v>230.40818862</v>
      </c>
      <c r="J26" s="182"/>
      <c r="K26" s="174" t="s">
        <v>2</v>
      </c>
      <c r="L26" s="177">
        <v>11.794914</v>
      </c>
      <c r="M26" s="140"/>
    </row>
    <row r="27" spans="3:14" ht="90.75" thickBot="1">
      <c r="C27" s="136" t="s">
        <v>101</v>
      </c>
      <c r="D27" s="149" t="s">
        <v>164</v>
      </c>
      <c r="E27" s="173">
        <v>419</v>
      </c>
      <c r="F27" s="150">
        <f t="shared" si="0"/>
        <v>10.274644433545856</v>
      </c>
      <c r="H27" s="174" t="s">
        <v>78</v>
      </c>
      <c r="I27" s="175">
        <f>+D11/1000000</f>
        <v>3.982395220748015E-5</v>
      </c>
      <c r="K27" s="174" t="s">
        <v>77</v>
      </c>
      <c r="L27" s="177">
        <v>4.1884572799999997</v>
      </c>
      <c r="M27" s="140"/>
    </row>
    <row r="28" spans="3:14" ht="48" thickBot="1">
      <c r="C28" s="148" t="s">
        <v>171</v>
      </c>
      <c r="D28" s="149"/>
      <c r="E28" s="173"/>
      <c r="F28" s="150"/>
      <c r="K28" s="174" t="s">
        <v>78</v>
      </c>
      <c r="L28" s="177">
        <v>7.6064567199999997</v>
      </c>
      <c r="M28" s="140"/>
    </row>
    <row r="29" spans="3:14" ht="226.5" thickBot="1">
      <c r="C29" s="137" t="s">
        <v>102</v>
      </c>
      <c r="D29" s="149" t="s">
        <v>172</v>
      </c>
      <c r="E29" s="173">
        <v>65</v>
      </c>
      <c r="F29" s="150">
        <f t="shared" si="0"/>
        <v>1.5939185875429134</v>
      </c>
      <c r="H29" s="72"/>
      <c r="I29" s="72"/>
      <c r="K29" s="178" t="s">
        <v>89</v>
      </c>
      <c r="L29" s="177">
        <v>35.510706394298417</v>
      </c>
      <c r="M29" s="140"/>
    </row>
    <row r="30" spans="3:14" ht="19.5" thickBot="1">
      <c r="C30" s="135"/>
      <c r="D30" s="138" t="s">
        <v>45</v>
      </c>
      <c r="E30" s="185">
        <f>SUM(E24:E29)</f>
        <v>4078</v>
      </c>
      <c r="F30" s="151">
        <f>SUM(F24:F29)</f>
        <v>100.00000000000001</v>
      </c>
      <c r="H30" s="184"/>
      <c r="I30" s="184"/>
      <c r="J30" s="72"/>
      <c r="K30" s="153"/>
      <c r="L30" s="154"/>
      <c r="M30" s="152"/>
      <c r="N30" s="75"/>
    </row>
    <row r="31" spans="3:14">
      <c r="H31" s="142"/>
      <c r="I31" s="142"/>
      <c r="J31" s="142"/>
      <c r="K31" s="142"/>
      <c r="L31" s="142"/>
      <c r="M31" s="142"/>
    </row>
    <row r="32" spans="3:14">
      <c r="H32" s="142"/>
      <c r="I32" s="142"/>
      <c r="J32" s="142"/>
      <c r="K32" s="142"/>
      <c r="L32" s="142"/>
      <c r="M32" s="142"/>
    </row>
  </sheetData>
  <mergeCells count="14">
    <mergeCell ref="K24:L24"/>
    <mergeCell ref="C17:D19"/>
    <mergeCell ref="C20:F20"/>
    <mergeCell ref="C21:F21"/>
    <mergeCell ref="C5:L5"/>
    <mergeCell ref="K23:L23"/>
    <mergeCell ref="K22:L22"/>
    <mergeCell ref="K21:L21"/>
    <mergeCell ref="K20:L20"/>
    <mergeCell ref="C8:D8"/>
    <mergeCell ref="H22:I22"/>
    <mergeCell ref="H21:I21"/>
    <mergeCell ref="H20:I20"/>
    <mergeCell ref="H23:I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K23"/>
  <sheetViews>
    <sheetView topLeftCell="C1" workbookViewId="0">
      <selection activeCell="N12" sqref="N12"/>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0.85546875" bestFit="1" customWidth="1"/>
  </cols>
  <sheetData>
    <row r="2" spans="2:11">
      <c r="C2" s="299"/>
      <c r="D2" s="299"/>
      <c r="E2" s="299"/>
      <c r="F2" s="299"/>
      <c r="J2" s="299"/>
      <c r="K2" s="299"/>
    </row>
    <row r="3" spans="2:11">
      <c r="C3" s="95"/>
      <c r="D3" s="95"/>
      <c r="E3" s="95"/>
      <c r="F3" s="95"/>
      <c r="J3" s="95"/>
      <c r="K3" s="95"/>
    </row>
    <row r="4" spans="2:11" ht="21">
      <c r="C4" s="292" t="s">
        <v>187</v>
      </c>
      <c r="D4" s="292"/>
      <c r="E4" s="292"/>
      <c r="F4" s="292"/>
      <c r="G4" s="292"/>
      <c r="H4" s="292"/>
      <c r="I4" s="292"/>
      <c r="J4" s="292"/>
      <c r="K4" s="292"/>
    </row>
    <row r="5" spans="2:11">
      <c r="C5" s="95"/>
      <c r="D5" s="95"/>
      <c r="E5" s="95"/>
      <c r="F5" s="95"/>
      <c r="J5" s="95"/>
      <c r="K5" s="95"/>
    </row>
    <row r="6" spans="2:11" ht="15.75">
      <c r="C6" s="387" t="s">
        <v>97</v>
      </c>
      <c r="D6" s="387"/>
      <c r="E6" s="387"/>
      <c r="F6" s="387"/>
      <c r="J6" s="387" t="s">
        <v>97</v>
      </c>
      <c r="K6" s="387"/>
    </row>
    <row r="7" spans="2:11" ht="15.75">
      <c r="B7" s="20"/>
      <c r="C7" s="390" t="s">
        <v>139</v>
      </c>
      <c r="D7" s="390"/>
      <c r="E7" s="390"/>
      <c r="F7" s="390"/>
      <c r="G7" s="20"/>
      <c r="J7" s="387" t="s">
        <v>140</v>
      </c>
      <c r="K7" s="387"/>
    </row>
    <row r="8" spans="2:11" ht="15.75">
      <c r="B8" s="20"/>
      <c r="C8" s="389" t="s">
        <v>98</v>
      </c>
      <c r="D8" s="389"/>
      <c r="E8" s="389"/>
      <c r="F8" s="389"/>
      <c r="G8" s="20"/>
      <c r="J8" s="388" t="s">
        <v>68</v>
      </c>
      <c r="K8" s="388"/>
    </row>
    <row r="9" spans="2:11" ht="31.5">
      <c r="B9" s="20"/>
      <c r="C9" s="131" t="s">
        <v>42</v>
      </c>
      <c r="D9" s="131" t="s">
        <v>2</v>
      </c>
      <c r="E9" s="131" t="s">
        <v>4</v>
      </c>
      <c r="F9" s="131" t="s">
        <v>5</v>
      </c>
      <c r="G9" s="20"/>
      <c r="J9" s="131" t="s">
        <v>42</v>
      </c>
      <c r="K9" s="131" t="s">
        <v>4</v>
      </c>
    </row>
    <row r="10" spans="2:11" ht="29.25" customHeight="1">
      <c r="B10" s="20"/>
      <c r="C10" s="85" t="s">
        <v>91</v>
      </c>
      <c r="D10" s="97">
        <v>266787452</v>
      </c>
      <c r="E10" s="97">
        <v>73826556.969999999</v>
      </c>
      <c r="F10" s="68">
        <f>+(E10/D10)*100</f>
        <v>27.672424777309239</v>
      </c>
      <c r="G10" s="20"/>
      <c r="H10" s="116"/>
      <c r="J10" s="85" t="s">
        <v>91</v>
      </c>
      <c r="K10" s="117">
        <f>+E10/1000000</f>
        <v>73.826556969999999</v>
      </c>
    </row>
    <row r="11" spans="2:11" ht="43.5" customHeight="1">
      <c r="B11" s="20"/>
      <c r="C11" s="85" t="s">
        <v>92</v>
      </c>
      <c r="D11" s="97">
        <v>718743749</v>
      </c>
      <c r="E11" s="97">
        <v>180213868.80000001</v>
      </c>
      <c r="F11" s="68">
        <f t="shared" ref="F11:F16" si="0">+(E11/D11)*100</f>
        <v>25.073451984902061</v>
      </c>
      <c r="G11" s="20"/>
      <c r="H11" s="116"/>
      <c r="J11" s="85" t="s">
        <v>92</v>
      </c>
      <c r="K11" s="117">
        <f t="shared" ref="K11:K15" si="1">+E11/1000000</f>
        <v>180.2138688</v>
      </c>
    </row>
    <row r="12" spans="2:11" ht="62.25" customHeight="1">
      <c r="B12" s="20"/>
      <c r="C12" s="85" t="s">
        <v>93</v>
      </c>
      <c r="D12" s="97">
        <v>93536097</v>
      </c>
      <c r="E12" s="97">
        <v>30132759.809999999</v>
      </c>
      <c r="F12" s="68">
        <f t="shared" si="0"/>
        <v>32.215113497840306</v>
      </c>
      <c r="G12" s="20"/>
      <c r="H12" s="116"/>
      <c r="J12" s="85" t="s">
        <v>93</v>
      </c>
      <c r="K12" s="117">
        <f t="shared" si="1"/>
        <v>30.13275981</v>
      </c>
    </row>
    <row r="13" spans="2:11" ht="40.5" customHeight="1">
      <c r="B13" s="20"/>
      <c r="C13" s="69" t="s">
        <v>94</v>
      </c>
      <c r="D13" s="97">
        <v>784962738</v>
      </c>
      <c r="E13" s="97">
        <v>139623195</v>
      </c>
      <c r="F13" s="68">
        <f t="shared" si="0"/>
        <v>17.787238583546625</v>
      </c>
      <c r="G13" s="20"/>
      <c r="H13" s="116"/>
      <c r="J13" s="85" t="s">
        <v>94</v>
      </c>
      <c r="K13" s="117">
        <f t="shared" si="1"/>
        <v>139.62319500000001</v>
      </c>
    </row>
    <row r="14" spans="2:11" ht="41.25" customHeight="1">
      <c r="B14" s="20"/>
      <c r="C14" s="69" t="s">
        <v>95</v>
      </c>
      <c r="D14" s="97">
        <v>12018694</v>
      </c>
      <c r="E14" s="97">
        <v>4215739.33</v>
      </c>
      <c r="F14" s="68">
        <f t="shared" si="0"/>
        <v>35.076517714819936</v>
      </c>
      <c r="G14" s="20"/>
      <c r="H14" s="116"/>
      <c r="J14" s="85" t="s">
        <v>95</v>
      </c>
      <c r="K14" s="117">
        <f t="shared" si="1"/>
        <v>4.2157393299999999</v>
      </c>
    </row>
    <row r="15" spans="2:11" ht="30.75">
      <c r="B15" s="20"/>
      <c r="C15" s="69" t="s">
        <v>96</v>
      </c>
      <c r="D15" s="97">
        <v>323053270</v>
      </c>
      <c r="E15" s="97">
        <v>115440149.09999999</v>
      </c>
      <c r="F15" s="68">
        <f t="shared" si="0"/>
        <v>35.734090882286992</v>
      </c>
      <c r="G15" s="20"/>
      <c r="H15" s="116"/>
      <c r="J15" s="85" t="s">
        <v>96</v>
      </c>
      <c r="K15" s="117">
        <f t="shared" si="1"/>
        <v>115.4401491</v>
      </c>
    </row>
    <row r="16" spans="2:11" ht="18">
      <c r="B16" s="20"/>
      <c r="C16" s="131" t="s">
        <v>45</v>
      </c>
      <c r="D16" s="132">
        <f>SUM(D10:D15)</f>
        <v>2199102000</v>
      </c>
      <c r="E16" s="132">
        <f>SUM(E10:E15)</f>
        <v>543452269.00999999</v>
      </c>
      <c r="F16" s="134">
        <f t="shared" si="0"/>
        <v>24.71246304218722</v>
      </c>
      <c r="G16" s="20"/>
      <c r="J16" s="131" t="s">
        <v>45</v>
      </c>
      <c r="K16" s="133">
        <f>SUM(K10:K15)</f>
        <v>543.45226901000001</v>
      </c>
    </row>
    <row r="17" spans="2:7">
      <c r="B17" s="20"/>
      <c r="C17" s="70"/>
      <c r="D17" s="70"/>
      <c r="E17" s="70"/>
      <c r="F17" s="70"/>
      <c r="G17" s="20"/>
    </row>
    <row r="18" spans="2:7">
      <c r="B18" s="20"/>
      <c r="C18" s="20"/>
      <c r="D18" s="20"/>
      <c r="E18" s="20"/>
      <c r="F18" s="20"/>
      <c r="G18" s="20"/>
    </row>
    <row r="19" spans="2:7" ht="21">
      <c r="B19" s="20"/>
      <c r="C19" s="395" t="s">
        <v>106</v>
      </c>
      <c r="D19" s="396"/>
      <c r="E19" s="20"/>
      <c r="F19" s="20"/>
      <c r="G19" s="20"/>
    </row>
    <row r="20" spans="2:7" ht="20.25">
      <c r="B20" s="20"/>
      <c r="C20" s="393" t="s">
        <v>90</v>
      </c>
      <c r="D20" s="394"/>
      <c r="E20" s="20"/>
      <c r="F20" s="20"/>
      <c r="G20" s="20"/>
    </row>
    <row r="21" spans="2:7" ht="126" customHeight="1">
      <c r="C21" s="391" t="s">
        <v>188</v>
      </c>
      <c r="D21" s="392"/>
    </row>
    <row r="23" spans="2:7" ht="39" customHeight="1">
      <c r="C23" s="385" t="s">
        <v>137</v>
      </c>
      <c r="D23" s="386"/>
    </row>
  </sheetData>
  <mergeCells count="13">
    <mergeCell ref="C23:D23"/>
    <mergeCell ref="J6:K6"/>
    <mergeCell ref="J7:K7"/>
    <mergeCell ref="J8:K8"/>
    <mergeCell ref="J2:K2"/>
    <mergeCell ref="C8:F8"/>
    <mergeCell ref="C7:F7"/>
    <mergeCell ref="C21:D21"/>
    <mergeCell ref="C20:D20"/>
    <mergeCell ref="C19:D19"/>
    <mergeCell ref="C6:F6"/>
    <mergeCell ref="C2:F2"/>
    <mergeCell ref="C4:K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GESTION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Wilverth Alfonso Ralda Soto</cp:lastModifiedBy>
  <cp:lastPrinted>2023-06-12T17:07:39Z</cp:lastPrinted>
  <dcterms:created xsi:type="dcterms:W3CDTF">2023-02-11T22:01:01Z</dcterms:created>
  <dcterms:modified xsi:type="dcterms:W3CDTF">2025-07-14T20:26:00Z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