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70" windowHeight="1185" tabRatio="938" firstSheet="5" activeTab="5"/>
  </bookViews>
  <sheets>
    <sheet name="SubGrupo de Gasto 18 Febrero" sheetId="10" state="hidden" r:id="rId1"/>
    <sheet name="SubGrupo de Gasto 18 Marzo" sheetId="9" state="hidden" r:id="rId2"/>
    <sheet name="SubGrupo de Gasto 18 Abril" sheetId="8" state="hidden" r:id="rId3"/>
    <sheet name="SubGrupo de Gasto 18 Mayo" sheetId="11" state="hidden" r:id="rId4"/>
    <sheet name="SubGrupo de Gasto 18 Junio" sheetId="14" state="hidden" r:id="rId5"/>
    <sheet name="SubGrupo de Gasto 18 Julio" sheetId="13" r:id="rId6"/>
  </sheets>
  <calcPr calcId="145621"/>
</workbook>
</file>

<file path=xl/calcChain.xml><?xml version="1.0" encoding="utf-8"?>
<calcChain xmlns="http://schemas.openxmlformats.org/spreadsheetml/2006/main">
  <c r="Q115" i="13" l="1"/>
  <c r="Q116" i="13"/>
  <c r="Q117" i="13"/>
  <c r="Q118" i="13"/>
  <c r="Q119" i="13"/>
  <c r="Q120" i="13"/>
  <c r="Q121" i="13"/>
  <c r="Q107" i="13"/>
  <c r="Q108" i="13"/>
  <c r="Q109" i="13"/>
  <c r="Q110" i="13"/>
  <c r="Q111" i="13"/>
  <c r="Q112" i="13"/>
  <c r="Q113" i="13"/>
  <c r="Q114" i="13"/>
  <c r="Q106" i="13"/>
  <c r="Q100" i="13"/>
  <c r="Q99" i="13"/>
  <c r="K119" i="13"/>
  <c r="K120" i="13"/>
  <c r="K121" i="13"/>
  <c r="K109" i="13"/>
  <c r="K110" i="13"/>
  <c r="K111" i="13"/>
  <c r="K112" i="13"/>
  <c r="K113" i="13"/>
  <c r="K114" i="13"/>
  <c r="K115" i="13"/>
  <c r="K116" i="13"/>
  <c r="K117" i="13"/>
  <c r="K118" i="13"/>
  <c r="K104" i="13"/>
  <c r="K105" i="13"/>
  <c r="K106" i="13"/>
  <c r="K107" i="13"/>
  <c r="K108" i="13"/>
  <c r="K103" i="13"/>
  <c r="J122" i="13"/>
  <c r="J101" i="13"/>
  <c r="D123" i="13"/>
  <c r="D122" i="13"/>
  <c r="D111" i="13"/>
  <c r="D110" i="13"/>
  <c r="D109" i="13"/>
  <c r="D108" i="13"/>
  <c r="D107" i="13"/>
  <c r="D106" i="13"/>
  <c r="D105" i="13"/>
  <c r="D104" i="13"/>
  <c r="D103" i="13"/>
  <c r="D102" i="13"/>
  <c r="A103" i="13"/>
  <c r="A104" i="13" s="1"/>
  <c r="A105" i="13" s="1"/>
  <c r="A106" i="13" s="1"/>
  <c r="A107" i="13" s="1"/>
  <c r="A108" i="13" s="1"/>
  <c r="A109" i="13" s="1"/>
  <c r="A110" i="13" s="1"/>
  <c r="A111" i="13" s="1"/>
  <c r="A112" i="13" s="1"/>
  <c r="A113" i="13" s="1"/>
  <c r="A114" i="13" s="1"/>
  <c r="A115" i="13" s="1"/>
  <c r="A116" i="13" s="1"/>
  <c r="A117" i="13" s="1"/>
  <c r="A118" i="13" s="1"/>
  <c r="A119" i="13" s="1"/>
  <c r="A120" i="13" s="1"/>
  <c r="A121" i="13" s="1"/>
  <c r="K101" i="13"/>
  <c r="D98" i="13"/>
  <c r="A99" i="13"/>
  <c r="A100" i="13" s="1"/>
  <c r="K7" i="13" l="1"/>
  <c r="M113" i="14"/>
  <c r="I113" i="14"/>
  <c r="H113" i="14"/>
  <c r="D113" i="14"/>
  <c r="P112" i="14"/>
  <c r="O112" i="14"/>
  <c r="N112" i="14"/>
  <c r="M112" i="14"/>
  <c r="L112" i="14"/>
  <c r="K112" i="14"/>
  <c r="J112" i="14"/>
  <c r="I112" i="14"/>
  <c r="Q112" i="14" s="1"/>
  <c r="H112" i="14"/>
  <c r="G112" i="14"/>
  <c r="G113" i="14" s="1"/>
  <c r="F112" i="14"/>
  <c r="E112" i="14"/>
  <c r="D112" i="14"/>
  <c r="Q111" i="14"/>
  <c r="Q110" i="14"/>
  <c r="Q109" i="14"/>
  <c r="Q108" i="14"/>
  <c r="Q107" i="14"/>
  <c r="Q106" i="14"/>
  <c r="Q105" i="14"/>
  <c r="P104" i="14"/>
  <c r="P113" i="14" s="1"/>
  <c r="O104" i="14"/>
  <c r="O113" i="14" s="1"/>
  <c r="N104" i="14"/>
  <c r="N113" i="14" s="1"/>
  <c r="M104" i="14"/>
  <c r="L104" i="14"/>
  <c r="L113" i="14" s="1"/>
  <c r="K104" i="14"/>
  <c r="K113" i="14" s="1"/>
  <c r="J104" i="14"/>
  <c r="J113" i="14" s="1"/>
  <c r="Q113" i="14" s="1"/>
  <c r="I104" i="14"/>
  <c r="H104" i="14"/>
  <c r="F104" i="14"/>
  <c r="F113" i="14" s="1"/>
  <c r="E104" i="14"/>
  <c r="E113" i="14" s="1"/>
  <c r="D104" i="14"/>
  <c r="Q103" i="14"/>
  <c r="Q104" i="14" s="1"/>
  <c r="M98" i="14"/>
  <c r="L98" i="14"/>
  <c r="I98" i="14"/>
  <c r="E98" i="14"/>
  <c r="D98" i="14"/>
  <c r="P97" i="14"/>
  <c r="P98" i="14" s="1"/>
  <c r="O97" i="14"/>
  <c r="O98" i="14" s="1"/>
  <c r="N97" i="14"/>
  <c r="N98" i="14" s="1"/>
  <c r="M97" i="14"/>
  <c r="L97" i="14"/>
  <c r="K97" i="14"/>
  <c r="K98" i="14" s="1"/>
  <c r="J97" i="14"/>
  <c r="J98" i="14" s="1"/>
  <c r="I97" i="14"/>
  <c r="H97" i="14"/>
  <c r="H98" i="14" s="1"/>
  <c r="G97" i="14"/>
  <c r="G98" i="14" s="1"/>
  <c r="F97" i="14"/>
  <c r="F98" i="14" s="1"/>
  <c r="E97" i="14"/>
  <c r="D97" i="14"/>
  <c r="Q96" i="14"/>
  <c r="Q97" i="14" s="1"/>
  <c r="Q98" i="14" s="1"/>
  <c r="F91" i="14"/>
  <c r="P90" i="14"/>
  <c r="O90" i="14"/>
  <c r="N90" i="14"/>
  <c r="M90" i="14"/>
  <c r="L90" i="14"/>
  <c r="K90" i="14"/>
  <c r="J90" i="14"/>
  <c r="I90" i="14"/>
  <c r="H90" i="14"/>
  <c r="G90" i="14"/>
  <c r="F90" i="14"/>
  <c r="E90" i="14"/>
  <c r="E91" i="14" s="1"/>
  <c r="D90" i="14"/>
  <c r="Q89" i="14"/>
  <c r="Q88" i="14"/>
  <c r="Q87" i="14"/>
  <c r="Q86" i="14"/>
  <c r="Q85" i="14"/>
  <c r="Q84" i="14"/>
  <c r="Q83" i="14"/>
  <c r="Q82" i="14"/>
  <c r="Q81" i="14"/>
  <c r="Q80" i="14"/>
  <c r="Q79" i="14"/>
  <c r="Q78" i="14"/>
  <c r="Q77" i="14"/>
  <c r="Q76" i="14"/>
  <c r="Q75" i="14"/>
  <c r="Q74" i="14"/>
  <c r="Q73" i="14"/>
  <c r="Q72" i="14"/>
  <c r="Q71" i="14"/>
  <c r="Q70" i="14"/>
  <c r="Q69" i="14"/>
  <c r="Q68" i="14"/>
  <c r="Q67" i="14"/>
  <c r="Q66" i="14"/>
  <c r="Q65" i="14"/>
  <c r="Q64" i="14"/>
  <c r="Q63" i="14"/>
  <c r="Q62" i="14"/>
  <c r="Q61" i="14"/>
  <c r="Q60" i="14"/>
  <c r="Q59" i="14"/>
  <c r="Q58" i="14"/>
  <c r="Q57" i="14"/>
  <c r="Q56" i="14"/>
  <c r="Q55" i="14"/>
  <c r="Q54" i="14"/>
  <c r="Q53" i="14"/>
  <c r="Q52" i="14"/>
  <c r="Q51" i="14"/>
  <c r="Q50" i="14"/>
  <c r="Q49" i="14"/>
  <c r="Q48" i="14"/>
  <c r="Q47" i="14"/>
  <c r="Q46" i="14"/>
  <c r="Q45" i="14"/>
  <c r="Q44" i="14"/>
  <c r="Q43" i="14"/>
  <c r="Q42" i="14"/>
  <c r="Q41" i="14"/>
  <c r="Q40" i="14"/>
  <c r="Q39" i="14"/>
  <c r="Q38" i="14"/>
  <c r="Q37" i="14"/>
  <c r="Q36" i="14"/>
  <c r="Q35" i="14"/>
  <c r="Q34" i="14"/>
  <c r="Q33" i="14"/>
  <c r="Q32" i="14"/>
  <c r="Q31" i="14"/>
  <c r="Q30" i="14"/>
  <c r="Q29" i="14"/>
  <c r="Q28" i="14"/>
  <c r="Q27" i="14"/>
  <c r="Q26" i="14"/>
  <c r="Q25" i="14"/>
  <c r="Q24" i="14"/>
  <c r="Q23" i="14"/>
  <c r="Q22" i="14"/>
  <c r="Q21" i="14"/>
  <c r="Q20" i="14"/>
  <c r="Q19" i="14"/>
  <c r="Q18" i="14"/>
  <c r="Q17" i="14"/>
  <c r="Q16" i="14"/>
  <c r="Q15" i="14"/>
  <c r="Q14" i="14"/>
  <c r="Q13" i="14"/>
  <c r="Q12" i="14"/>
  <c r="A12" i="14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A34" i="14" s="1"/>
  <c r="A35" i="14" s="1"/>
  <c r="A36" i="14" s="1"/>
  <c r="A37" i="14" s="1"/>
  <c r="A38" i="14" s="1"/>
  <c r="A39" i="14" s="1"/>
  <c r="A40" i="14" s="1"/>
  <c r="A41" i="14" s="1"/>
  <c r="A42" i="14" s="1"/>
  <c r="A43" i="14" s="1"/>
  <c r="A44" i="14" s="1"/>
  <c r="A45" i="14" s="1"/>
  <c r="A46" i="14" s="1"/>
  <c r="A47" i="14" s="1"/>
  <c r="A48" i="14" s="1"/>
  <c r="A49" i="14" s="1"/>
  <c r="A50" i="14" s="1"/>
  <c r="A51" i="14" s="1"/>
  <c r="A52" i="14" s="1"/>
  <c r="A53" i="14" s="1"/>
  <c r="A54" i="14" s="1"/>
  <c r="A55" i="14" s="1"/>
  <c r="A56" i="14" s="1"/>
  <c r="A57" i="14" s="1"/>
  <c r="A58" i="14" s="1"/>
  <c r="A59" i="14" s="1"/>
  <c r="A60" i="14" s="1"/>
  <c r="A61" i="14" s="1"/>
  <c r="A62" i="14" s="1"/>
  <c r="A63" i="14" s="1"/>
  <c r="A64" i="14" s="1"/>
  <c r="A65" i="14" s="1"/>
  <c r="A66" i="14" s="1"/>
  <c r="A67" i="14" s="1"/>
  <c r="A68" i="14" s="1"/>
  <c r="A69" i="14" s="1"/>
  <c r="A70" i="14" s="1"/>
  <c r="A71" i="14" s="1"/>
  <c r="A72" i="14" s="1"/>
  <c r="A73" i="14" s="1"/>
  <c r="A74" i="14" s="1"/>
  <c r="A75" i="14" s="1"/>
  <c r="A76" i="14" s="1"/>
  <c r="A77" i="14" s="1"/>
  <c r="A78" i="14" s="1"/>
  <c r="A79" i="14" s="1"/>
  <c r="A80" i="14" s="1"/>
  <c r="A81" i="14" s="1"/>
  <c r="A82" i="14" s="1"/>
  <c r="A83" i="14" s="1"/>
  <c r="A84" i="14" s="1"/>
  <c r="A85" i="14" s="1"/>
  <c r="A86" i="14" s="1"/>
  <c r="A87" i="14" s="1"/>
  <c r="A88" i="14" s="1"/>
  <c r="A89" i="14" s="1"/>
  <c r="Q11" i="14"/>
  <c r="A11" i="14"/>
  <c r="Q10" i="14"/>
  <c r="Q90" i="14" s="1"/>
  <c r="Q9" i="14"/>
  <c r="P9" i="14"/>
  <c r="O9" i="14"/>
  <c r="N9" i="14"/>
  <c r="M9" i="14"/>
  <c r="L9" i="14"/>
  <c r="K9" i="14"/>
  <c r="J9" i="14"/>
  <c r="I9" i="14"/>
  <c r="H9" i="14"/>
  <c r="G9" i="14"/>
  <c r="D9" i="14"/>
  <c r="Q8" i="14"/>
  <c r="Q7" i="14"/>
  <c r="P7" i="14"/>
  <c r="P91" i="14" s="1"/>
  <c r="O7" i="14"/>
  <c r="O91" i="14" s="1"/>
  <c r="N7" i="14"/>
  <c r="N91" i="14" s="1"/>
  <c r="M7" i="14"/>
  <c r="M91" i="14" s="1"/>
  <c r="L7" i="14"/>
  <c r="L91" i="14" s="1"/>
  <c r="K7" i="14"/>
  <c r="K91" i="14" s="1"/>
  <c r="J7" i="14"/>
  <c r="J91" i="14" s="1"/>
  <c r="I7" i="14"/>
  <c r="I91" i="14" s="1"/>
  <c r="H7" i="14"/>
  <c r="H91" i="14" s="1"/>
  <c r="G7" i="14"/>
  <c r="G91" i="14" s="1"/>
  <c r="D7" i="14"/>
  <c r="D91" i="14" s="1"/>
  <c r="Q6" i="14"/>
  <c r="Q5" i="14"/>
  <c r="Q91" i="14" l="1"/>
  <c r="Q103" i="13"/>
  <c r="Q104" i="13"/>
  <c r="Q105" i="13"/>
  <c r="Q102" i="13"/>
  <c r="Q98" i="13"/>
  <c r="Q10" i="13" l="1"/>
  <c r="Q11" i="13"/>
  <c r="Q12" i="13"/>
  <c r="Q13" i="13"/>
  <c r="Q14" i="13"/>
  <c r="Q15" i="13"/>
  <c r="Q16" i="13"/>
  <c r="Q17" i="13"/>
  <c r="Q18" i="13"/>
  <c r="Q19" i="13"/>
  <c r="Q20" i="13"/>
  <c r="Q21" i="13"/>
  <c r="Q22" i="13"/>
  <c r="Q23" i="13"/>
  <c r="Q24" i="13"/>
  <c r="Q25" i="13"/>
  <c r="Q26" i="13"/>
  <c r="Q27" i="13"/>
  <c r="Q28" i="13"/>
  <c r="Q29" i="13"/>
  <c r="Q30" i="13"/>
  <c r="Q31" i="13"/>
  <c r="Q32" i="13"/>
  <c r="Q33" i="13"/>
  <c r="Q34" i="13"/>
  <c r="Q35" i="13"/>
  <c r="Q36" i="13"/>
  <c r="Q37" i="13"/>
  <c r="Q38" i="13"/>
  <c r="Q39" i="13"/>
  <c r="Q40" i="13"/>
  <c r="Q41" i="13"/>
  <c r="Q42" i="13"/>
  <c r="Q43" i="13"/>
  <c r="Q44" i="13"/>
  <c r="Q45" i="13"/>
  <c r="Q46" i="13"/>
  <c r="Q47" i="13"/>
  <c r="Q48" i="13"/>
  <c r="Q49" i="13"/>
  <c r="Q50" i="13"/>
  <c r="Q51" i="13"/>
  <c r="Q52" i="13"/>
  <c r="Q53" i="13"/>
  <c r="Q54" i="13"/>
  <c r="Q55" i="13"/>
  <c r="Q56" i="13"/>
  <c r="Q57" i="13"/>
  <c r="Q58" i="13"/>
  <c r="Q59" i="13"/>
  <c r="Q60" i="13"/>
  <c r="Q61" i="13"/>
  <c r="Q62" i="13"/>
  <c r="Q63" i="13"/>
  <c r="Q64" i="13"/>
  <c r="Q65" i="13"/>
  <c r="Q66" i="13"/>
  <c r="Q67" i="13"/>
  <c r="Q68" i="13"/>
  <c r="Q69" i="13"/>
  <c r="Q70" i="13"/>
  <c r="Q71" i="13"/>
  <c r="Q72" i="13"/>
  <c r="Q73" i="13"/>
  <c r="Q74" i="13"/>
  <c r="Q75" i="13"/>
  <c r="Q76" i="13"/>
  <c r="Q77" i="13"/>
  <c r="Q78" i="13"/>
  <c r="Q79" i="13"/>
  <c r="Q80" i="13"/>
  <c r="Q81" i="13"/>
  <c r="Q82" i="13"/>
  <c r="Q83" i="13"/>
  <c r="Q84" i="13"/>
  <c r="Q6" i="13"/>
  <c r="D85" i="13"/>
  <c r="D9" i="13"/>
  <c r="D7" i="13"/>
  <c r="J85" i="13"/>
  <c r="D86" i="13" l="1"/>
  <c r="J86" i="13"/>
  <c r="Q85" i="13"/>
  <c r="P9" i="13"/>
  <c r="O9" i="13"/>
  <c r="N9" i="13"/>
  <c r="M9" i="13"/>
  <c r="L9" i="13"/>
  <c r="K9" i="13"/>
  <c r="I9" i="13"/>
  <c r="H9" i="13"/>
  <c r="G9" i="13"/>
  <c r="Q8" i="13"/>
  <c r="Q9" i="13" s="1"/>
  <c r="P122" i="13" l="1"/>
  <c r="O122" i="13"/>
  <c r="N122" i="13"/>
  <c r="M122" i="13"/>
  <c r="L122" i="13"/>
  <c r="K122" i="13"/>
  <c r="I122" i="13"/>
  <c r="H122" i="13"/>
  <c r="G122" i="13"/>
  <c r="G123" i="13" s="1"/>
  <c r="F122" i="13"/>
  <c r="E122" i="13"/>
  <c r="Q101" i="13"/>
  <c r="P101" i="13"/>
  <c r="P123" i="13" s="1"/>
  <c r="O101" i="13"/>
  <c r="O123" i="13" s="1"/>
  <c r="N101" i="13"/>
  <c r="N123" i="13" s="1"/>
  <c r="M101" i="13"/>
  <c r="M123" i="13" s="1"/>
  <c r="L101" i="13"/>
  <c r="L123" i="13" s="1"/>
  <c r="K123" i="13"/>
  <c r="J123" i="13"/>
  <c r="I101" i="13"/>
  <c r="I123" i="13" s="1"/>
  <c r="H101" i="13"/>
  <c r="H123" i="13" s="1"/>
  <c r="F101" i="13"/>
  <c r="E101" i="13"/>
  <c r="D101" i="13"/>
  <c r="P92" i="13"/>
  <c r="P93" i="13" s="1"/>
  <c r="O92" i="13"/>
  <c r="O93" i="13" s="1"/>
  <c r="N92" i="13"/>
  <c r="N93" i="13" s="1"/>
  <c r="M92" i="13"/>
  <c r="M93" i="13" s="1"/>
  <c r="L92" i="13"/>
  <c r="L93" i="13" s="1"/>
  <c r="K92" i="13"/>
  <c r="K93" i="13" s="1"/>
  <c r="J92" i="13"/>
  <c r="J93" i="13" s="1"/>
  <c r="I92" i="13"/>
  <c r="I93" i="13" s="1"/>
  <c r="H92" i="13"/>
  <c r="H93" i="13" s="1"/>
  <c r="G92" i="13"/>
  <c r="G93" i="13" s="1"/>
  <c r="F92" i="13"/>
  <c r="F93" i="13" s="1"/>
  <c r="E92" i="13"/>
  <c r="E93" i="13" s="1"/>
  <c r="D92" i="13"/>
  <c r="D93" i="13" s="1"/>
  <c r="Q91" i="13"/>
  <c r="Q92" i="13" s="1"/>
  <c r="Q93" i="13" s="1"/>
  <c r="P85" i="13"/>
  <c r="O85" i="13"/>
  <c r="N85" i="13"/>
  <c r="M85" i="13"/>
  <c r="L85" i="13"/>
  <c r="K85" i="13"/>
  <c r="K86" i="13" s="1"/>
  <c r="I85" i="13"/>
  <c r="H85" i="13"/>
  <c r="G85" i="13"/>
  <c r="F85" i="13"/>
  <c r="F86" i="13" s="1"/>
  <c r="E85" i="13"/>
  <c r="E86" i="13" s="1"/>
  <c r="A11" i="13"/>
  <c r="A12" i="13" s="1"/>
  <c r="A13" i="13" s="1"/>
  <c r="A14" i="13" s="1"/>
  <c r="A15" i="13" s="1"/>
  <c r="A16" i="13" s="1"/>
  <c r="A17" i="13" s="1"/>
  <c r="A18" i="13" s="1"/>
  <c r="A19" i="13" s="1"/>
  <c r="A20" i="13" s="1"/>
  <c r="A21" i="13" s="1"/>
  <c r="A22" i="13" s="1"/>
  <c r="A23" i="13" s="1"/>
  <c r="A24" i="13" s="1"/>
  <c r="A25" i="13" s="1"/>
  <c r="A26" i="13" s="1"/>
  <c r="A27" i="13" s="1"/>
  <c r="A28" i="13" s="1"/>
  <c r="A29" i="13" s="1"/>
  <c r="A30" i="13" s="1"/>
  <c r="A31" i="13" s="1"/>
  <c r="A32" i="13" s="1"/>
  <c r="A33" i="13" s="1"/>
  <c r="A34" i="13" s="1"/>
  <c r="A35" i="13" s="1"/>
  <c r="A36" i="13" s="1"/>
  <c r="A37" i="13" s="1"/>
  <c r="A38" i="13" s="1"/>
  <c r="A39" i="13" s="1"/>
  <c r="A40" i="13" s="1"/>
  <c r="A41" i="13" s="1"/>
  <c r="A42" i="13" s="1"/>
  <c r="A43" i="13" s="1"/>
  <c r="A44" i="13" s="1"/>
  <c r="A45" i="13" s="1"/>
  <c r="A46" i="13" s="1"/>
  <c r="P7" i="13"/>
  <c r="O7" i="13"/>
  <c r="N7" i="13"/>
  <c r="M7" i="13"/>
  <c r="L7" i="13"/>
  <c r="I7" i="13"/>
  <c r="H7" i="13"/>
  <c r="G7" i="13"/>
  <c r="Q5" i="13"/>
  <c r="Q7" i="13" s="1"/>
  <c r="A47" i="13" l="1"/>
  <c r="A48" i="13" s="1"/>
  <c r="A49" i="13" s="1"/>
  <c r="A50" i="13" s="1"/>
  <c r="A51" i="13" s="1"/>
  <c r="A52" i="13" s="1"/>
  <c r="A53" i="13" s="1"/>
  <c r="A54" i="13" s="1"/>
  <c r="A55" i="13" s="1"/>
  <c r="A56" i="13" s="1"/>
  <c r="A57" i="13" s="1"/>
  <c r="A58" i="13" s="1"/>
  <c r="A59" i="13" s="1"/>
  <c r="A60" i="13" s="1"/>
  <c r="A61" i="13" s="1"/>
  <c r="A62" i="13" s="1"/>
  <c r="A63" i="13" s="1"/>
  <c r="A64" i="13" s="1"/>
  <c r="A65" i="13" s="1"/>
  <c r="A66" i="13" s="1"/>
  <c r="A67" i="13" s="1"/>
  <c r="A68" i="13" s="1"/>
  <c r="A69" i="13" s="1"/>
  <c r="A70" i="13" s="1"/>
  <c r="A71" i="13" s="1"/>
  <c r="A72" i="13" s="1"/>
  <c r="A73" i="13" s="1"/>
  <c r="A74" i="13" s="1"/>
  <c r="A75" i="13" s="1"/>
  <c r="A76" i="13" s="1"/>
  <c r="A77" i="13" s="1"/>
  <c r="A78" i="13" s="1"/>
  <c r="A79" i="13" s="1"/>
  <c r="A80" i="13" s="1"/>
  <c r="A81" i="13" s="1"/>
  <c r="A82" i="13" s="1"/>
  <c r="A83" i="13" s="1"/>
  <c r="A84" i="13" s="1"/>
  <c r="H86" i="13"/>
  <c r="E123" i="13"/>
  <c r="Q122" i="13"/>
  <c r="Q123" i="13"/>
  <c r="L86" i="13"/>
  <c r="M86" i="13"/>
  <c r="N86" i="13"/>
  <c r="P86" i="13"/>
  <c r="F123" i="13"/>
  <c r="I86" i="13"/>
  <c r="G86" i="13"/>
  <c r="O86" i="13"/>
  <c r="A9" i="11"/>
  <c r="A10" i="11"/>
  <c r="A11" i="11"/>
  <c r="A12" i="11" s="1"/>
  <c r="A13" i="11" s="1"/>
  <c r="A14" i="11" s="1"/>
  <c r="A15" i="11" s="1"/>
  <c r="A16" i="11" s="1"/>
  <c r="A8" i="11"/>
  <c r="D6" i="11"/>
  <c r="P17" i="11"/>
  <c r="Q8" i="11"/>
  <c r="Q9" i="11"/>
  <c r="Q10" i="11"/>
  <c r="Q11" i="11"/>
  <c r="Q12" i="11"/>
  <c r="Q13" i="11"/>
  <c r="Q14" i="11"/>
  <c r="Q15" i="11"/>
  <c r="Q16" i="11"/>
  <c r="J18" i="11"/>
  <c r="N18" i="11"/>
  <c r="J17" i="11"/>
  <c r="K17" i="11"/>
  <c r="L17" i="11"/>
  <c r="M17" i="11"/>
  <c r="N17" i="11"/>
  <c r="O17" i="11"/>
  <c r="E17" i="11"/>
  <c r="E18" i="11" s="1"/>
  <c r="F17" i="11"/>
  <c r="G17" i="11"/>
  <c r="H17" i="11"/>
  <c r="I17" i="11"/>
  <c r="F18" i="11"/>
  <c r="H18" i="11"/>
  <c r="D17" i="11"/>
  <c r="D18" i="11" s="1"/>
  <c r="Q34" i="11"/>
  <c r="I34" i="11"/>
  <c r="Q33" i="11"/>
  <c r="P33" i="11"/>
  <c r="O33" i="11"/>
  <c r="N33" i="11"/>
  <c r="M33" i="11"/>
  <c r="L33" i="11"/>
  <c r="K33" i="11"/>
  <c r="J33" i="11"/>
  <c r="I33" i="11"/>
  <c r="H33" i="11"/>
  <c r="G33" i="11"/>
  <c r="G34" i="11" s="1"/>
  <c r="F33" i="11"/>
  <c r="E33" i="11"/>
  <c r="D33" i="11"/>
  <c r="Q31" i="11"/>
  <c r="P31" i="11"/>
  <c r="P34" i="11" s="1"/>
  <c r="O31" i="11"/>
  <c r="O34" i="11" s="1"/>
  <c r="N31" i="11"/>
  <c r="N34" i="11" s="1"/>
  <c r="M31" i="11"/>
  <c r="M34" i="11" s="1"/>
  <c r="L31" i="11"/>
  <c r="L34" i="11" s="1"/>
  <c r="K31" i="11"/>
  <c r="K34" i="11" s="1"/>
  <c r="J31" i="11"/>
  <c r="J34" i="11" s="1"/>
  <c r="I31" i="11"/>
  <c r="H31" i="11"/>
  <c r="H34" i="11" s="1"/>
  <c r="F31" i="11"/>
  <c r="F34" i="11" s="1"/>
  <c r="E31" i="11"/>
  <c r="E34" i="11" s="1"/>
  <c r="D31" i="11"/>
  <c r="J25" i="11"/>
  <c r="P24" i="11"/>
  <c r="P25" i="11" s="1"/>
  <c r="O24" i="11"/>
  <c r="O25" i="11" s="1"/>
  <c r="N24" i="11"/>
  <c r="N25" i="11" s="1"/>
  <c r="M24" i="11"/>
  <c r="M25" i="11" s="1"/>
  <c r="L24" i="11"/>
  <c r="L25" i="11" s="1"/>
  <c r="K24" i="11"/>
  <c r="K25" i="11" s="1"/>
  <c r="J24" i="11"/>
  <c r="I24" i="11"/>
  <c r="I25" i="11" s="1"/>
  <c r="H24" i="11"/>
  <c r="H25" i="11" s="1"/>
  <c r="G24" i="11"/>
  <c r="G25" i="11" s="1"/>
  <c r="F24" i="11"/>
  <c r="F25" i="11" s="1"/>
  <c r="E24" i="11"/>
  <c r="E25" i="11" s="1"/>
  <c r="D24" i="11"/>
  <c r="D25" i="11" s="1"/>
  <c r="Q23" i="11"/>
  <c r="Q24" i="11" s="1"/>
  <c r="Q25" i="11" s="1"/>
  <c r="Q7" i="11"/>
  <c r="Q17" i="11" s="1"/>
  <c r="Q18" i="11" s="1"/>
  <c r="P6" i="11"/>
  <c r="P18" i="11" s="1"/>
  <c r="O6" i="11"/>
  <c r="O18" i="11" s="1"/>
  <c r="N6" i="11"/>
  <c r="M6" i="11"/>
  <c r="M18" i="11" s="1"/>
  <c r="L6" i="11"/>
  <c r="L18" i="11" s="1"/>
  <c r="K6" i="11"/>
  <c r="K18" i="11" s="1"/>
  <c r="J6" i="11"/>
  <c r="I6" i="11"/>
  <c r="I18" i="11" s="1"/>
  <c r="H6" i="11"/>
  <c r="G6" i="11"/>
  <c r="G18" i="11" s="1"/>
  <c r="Q5" i="11"/>
  <c r="Q6" i="11" s="1"/>
  <c r="Q86" i="13" l="1"/>
  <c r="D34" i="11"/>
  <c r="D28" i="10"/>
  <c r="Q27" i="10"/>
  <c r="P27" i="10"/>
  <c r="O27" i="10"/>
  <c r="N27" i="10"/>
  <c r="M27" i="10"/>
  <c r="L27" i="10"/>
  <c r="K27" i="10"/>
  <c r="J27" i="10"/>
  <c r="I27" i="10"/>
  <c r="H27" i="10"/>
  <c r="G27" i="10"/>
  <c r="G28" i="10" s="1"/>
  <c r="F27" i="10"/>
  <c r="E27" i="10"/>
  <c r="D27" i="10"/>
  <c r="Q25" i="10"/>
  <c r="Q28" i="10" s="1"/>
  <c r="P25" i="10"/>
  <c r="P28" i="10" s="1"/>
  <c r="O25" i="10"/>
  <c r="O28" i="10" s="1"/>
  <c r="N25" i="10"/>
  <c r="N28" i="10" s="1"/>
  <c r="M25" i="10"/>
  <c r="M28" i="10" s="1"/>
  <c r="L25" i="10"/>
  <c r="L28" i="10" s="1"/>
  <c r="K25" i="10"/>
  <c r="K28" i="10" s="1"/>
  <c r="J25" i="10"/>
  <c r="J28" i="10" s="1"/>
  <c r="I25" i="10"/>
  <c r="I28" i="10" s="1"/>
  <c r="H25" i="10"/>
  <c r="H28" i="10" s="1"/>
  <c r="F25" i="10"/>
  <c r="F28" i="10" s="1"/>
  <c r="E25" i="10"/>
  <c r="E28" i="10" s="1"/>
  <c r="D25" i="10"/>
  <c r="O19" i="10"/>
  <c r="N19" i="10"/>
  <c r="M19" i="10"/>
  <c r="G19" i="10"/>
  <c r="F19" i="10"/>
  <c r="E19" i="10"/>
  <c r="P18" i="10"/>
  <c r="P19" i="10" s="1"/>
  <c r="O18" i="10"/>
  <c r="N18" i="10"/>
  <c r="M18" i="10"/>
  <c r="L18" i="10"/>
  <c r="L19" i="10" s="1"/>
  <c r="K18" i="10"/>
  <c r="K19" i="10" s="1"/>
  <c r="J18" i="10"/>
  <c r="J19" i="10" s="1"/>
  <c r="I18" i="10"/>
  <c r="I19" i="10" s="1"/>
  <c r="H18" i="10"/>
  <c r="H19" i="10" s="1"/>
  <c r="G18" i="10"/>
  <c r="F18" i="10"/>
  <c r="E18" i="10"/>
  <c r="D18" i="10"/>
  <c r="D19" i="10" s="1"/>
  <c r="Q17" i="10"/>
  <c r="Q16" i="10"/>
  <c r="Q18" i="10" s="1"/>
  <c r="Q19" i="10" s="1"/>
  <c r="K11" i="10"/>
  <c r="Q10" i="10"/>
  <c r="P10" i="10"/>
  <c r="O10" i="10"/>
  <c r="N10" i="10"/>
  <c r="M10" i="10"/>
  <c r="L10" i="10"/>
  <c r="K10" i="10"/>
  <c r="J10" i="10"/>
  <c r="I10" i="10"/>
  <c r="H10" i="10"/>
  <c r="G10" i="10"/>
  <c r="D10" i="10"/>
  <c r="Q9" i="10"/>
  <c r="P8" i="10"/>
  <c r="O8" i="10"/>
  <c r="N8" i="10"/>
  <c r="M8" i="10"/>
  <c r="M11" i="10" s="1"/>
  <c r="L8" i="10"/>
  <c r="L11" i="10" s="1"/>
  <c r="K8" i="10"/>
  <c r="J8" i="10"/>
  <c r="I8" i="10"/>
  <c r="H8" i="10"/>
  <c r="G8" i="10"/>
  <c r="D8" i="10"/>
  <c r="Q7" i="10"/>
  <c r="Q8" i="10" s="1"/>
  <c r="Q6" i="10"/>
  <c r="Q11" i="10" s="1"/>
  <c r="P6" i="10"/>
  <c r="P11" i="10" s="1"/>
  <c r="O6" i="10"/>
  <c r="O11" i="10" s="1"/>
  <c r="N6" i="10"/>
  <c r="N11" i="10" s="1"/>
  <c r="M6" i="10"/>
  <c r="L6" i="10"/>
  <c r="K6" i="10"/>
  <c r="J6" i="10"/>
  <c r="J11" i="10" s="1"/>
  <c r="I6" i="10"/>
  <c r="I11" i="10" s="1"/>
  <c r="H6" i="10"/>
  <c r="H11" i="10" s="1"/>
  <c r="G6" i="10"/>
  <c r="G11" i="10" s="1"/>
  <c r="D6" i="10"/>
  <c r="D11" i="10" s="1"/>
  <c r="Q5" i="10"/>
  <c r="M28" i="9" l="1"/>
  <c r="E28" i="9"/>
  <c r="Q27" i="9"/>
  <c r="P27" i="9"/>
  <c r="O27" i="9"/>
  <c r="N27" i="9"/>
  <c r="M27" i="9"/>
  <c r="L27" i="9"/>
  <c r="K27" i="9"/>
  <c r="J27" i="9"/>
  <c r="I27" i="9"/>
  <c r="H27" i="9"/>
  <c r="G27" i="9"/>
  <c r="G28" i="9" s="1"/>
  <c r="F27" i="9"/>
  <c r="E27" i="9"/>
  <c r="D27" i="9"/>
  <c r="Q25" i="9"/>
  <c r="Q28" i="9" s="1"/>
  <c r="P25" i="9"/>
  <c r="P28" i="9" s="1"/>
  <c r="O25" i="9"/>
  <c r="O28" i="9" s="1"/>
  <c r="N25" i="9"/>
  <c r="N28" i="9" s="1"/>
  <c r="M25" i="9"/>
  <c r="L25" i="9"/>
  <c r="L28" i="9" s="1"/>
  <c r="K25" i="9"/>
  <c r="K28" i="9" s="1"/>
  <c r="J25" i="9"/>
  <c r="J28" i="9" s="1"/>
  <c r="I25" i="9"/>
  <c r="I28" i="9" s="1"/>
  <c r="H25" i="9"/>
  <c r="H28" i="9" s="1"/>
  <c r="F25" i="9"/>
  <c r="F28" i="9" s="1"/>
  <c r="E25" i="9"/>
  <c r="D25" i="9"/>
  <c r="D28" i="9" s="1"/>
  <c r="N19" i="9"/>
  <c r="P18" i="9"/>
  <c r="P19" i="9" s="1"/>
  <c r="O18" i="9"/>
  <c r="O19" i="9" s="1"/>
  <c r="N18" i="9"/>
  <c r="M18" i="9"/>
  <c r="M19" i="9" s="1"/>
  <c r="L18" i="9"/>
  <c r="L19" i="9" s="1"/>
  <c r="K18" i="9"/>
  <c r="K19" i="9" s="1"/>
  <c r="J18" i="9"/>
  <c r="J19" i="9" s="1"/>
  <c r="I18" i="9"/>
  <c r="I19" i="9" s="1"/>
  <c r="H18" i="9"/>
  <c r="H19" i="9" s="1"/>
  <c r="G18" i="9"/>
  <c r="G19" i="9" s="1"/>
  <c r="F18" i="9"/>
  <c r="F19" i="9" s="1"/>
  <c r="E18" i="9"/>
  <c r="E19" i="9" s="1"/>
  <c r="D18" i="9"/>
  <c r="D19" i="9" s="1"/>
  <c r="Q17" i="9"/>
  <c r="Q16" i="9"/>
  <c r="Q18" i="9" s="1"/>
  <c r="Q19" i="9" s="1"/>
  <c r="L11" i="9"/>
  <c r="P10" i="9"/>
  <c r="O10" i="9"/>
  <c r="N10" i="9"/>
  <c r="M10" i="9"/>
  <c r="L10" i="9"/>
  <c r="K10" i="9"/>
  <c r="J10" i="9"/>
  <c r="I10" i="9"/>
  <c r="H10" i="9"/>
  <c r="G10" i="9"/>
  <c r="D10" i="9"/>
  <c r="Q9" i="9"/>
  <c r="Q10" i="9" s="1"/>
  <c r="P8" i="9"/>
  <c r="O8" i="9"/>
  <c r="N8" i="9"/>
  <c r="M8" i="9"/>
  <c r="L8" i="9"/>
  <c r="K8" i="9"/>
  <c r="J8" i="9"/>
  <c r="I8" i="9"/>
  <c r="H8" i="9"/>
  <c r="G8" i="9"/>
  <c r="D8" i="9"/>
  <c r="Q7" i="9"/>
  <c r="Q8" i="9" s="1"/>
  <c r="P6" i="9"/>
  <c r="P11" i="9" s="1"/>
  <c r="O6" i="9"/>
  <c r="O11" i="9" s="1"/>
  <c r="N6" i="9"/>
  <c r="N11" i="9" s="1"/>
  <c r="M6" i="9"/>
  <c r="M11" i="9" s="1"/>
  <c r="L6" i="9"/>
  <c r="K6" i="9"/>
  <c r="K11" i="9" s="1"/>
  <c r="J6" i="9"/>
  <c r="J11" i="9" s="1"/>
  <c r="I6" i="9"/>
  <c r="I11" i="9" s="1"/>
  <c r="H6" i="9"/>
  <c r="H11" i="9" s="1"/>
  <c r="G6" i="9"/>
  <c r="G11" i="9" s="1"/>
  <c r="D6" i="9"/>
  <c r="D11" i="9" s="1"/>
  <c r="Q5" i="9"/>
  <c r="Q6" i="9" s="1"/>
  <c r="Q11" i="9" l="1"/>
  <c r="Q7" i="8"/>
  <c r="Q27" i="8" l="1"/>
  <c r="P27" i="8"/>
  <c r="O27" i="8"/>
  <c r="N27" i="8"/>
  <c r="M27" i="8"/>
  <c r="L27" i="8"/>
  <c r="K27" i="8"/>
  <c r="J27" i="8"/>
  <c r="I27" i="8"/>
  <c r="H27" i="8"/>
  <c r="G27" i="8"/>
  <c r="G28" i="8" s="1"/>
  <c r="F27" i="8"/>
  <c r="E27" i="8"/>
  <c r="D27" i="8"/>
  <c r="Q25" i="8"/>
  <c r="Q28" i="8" s="1"/>
  <c r="P25" i="8"/>
  <c r="P28" i="8" s="1"/>
  <c r="O25" i="8"/>
  <c r="O28" i="8" s="1"/>
  <c r="N25" i="8"/>
  <c r="N28" i="8" s="1"/>
  <c r="M25" i="8"/>
  <c r="M28" i="8" s="1"/>
  <c r="L25" i="8"/>
  <c r="L28" i="8" s="1"/>
  <c r="K25" i="8"/>
  <c r="K28" i="8" s="1"/>
  <c r="J25" i="8"/>
  <c r="J28" i="8" s="1"/>
  <c r="I25" i="8"/>
  <c r="I28" i="8" s="1"/>
  <c r="H25" i="8"/>
  <c r="H28" i="8" s="1"/>
  <c r="F25" i="8"/>
  <c r="E25" i="8"/>
  <c r="D25" i="8"/>
  <c r="P18" i="8"/>
  <c r="P19" i="8" s="1"/>
  <c r="O18" i="8"/>
  <c r="O19" i="8" s="1"/>
  <c r="N18" i="8"/>
  <c r="N19" i="8" s="1"/>
  <c r="M18" i="8"/>
  <c r="M19" i="8" s="1"/>
  <c r="L18" i="8"/>
  <c r="L19" i="8" s="1"/>
  <c r="K18" i="8"/>
  <c r="K19" i="8" s="1"/>
  <c r="J18" i="8"/>
  <c r="J19" i="8" s="1"/>
  <c r="I18" i="8"/>
  <c r="I19" i="8" s="1"/>
  <c r="H18" i="8"/>
  <c r="H19" i="8" s="1"/>
  <c r="G18" i="8"/>
  <c r="G19" i="8" s="1"/>
  <c r="F18" i="8"/>
  <c r="F19" i="8" s="1"/>
  <c r="E18" i="8"/>
  <c r="E19" i="8" s="1"/>
  <c r="D18" i="8"/>
  <c r="D19" i="8" s="1"/>
  <c r="Q17" i="8"/>
  <c r="Q16" i="8"/>
  <c r="P10" i="8"/>
  <c r="O10" i="8"/>
  <c r="N10" i="8"/>
  <c r="M10" i="8"/>
  <c r="L10" i="8"/>
  <c r="K10" i="8"/>
  <c r="J10" i="8"/>
  <c r="I10" i="8"/>
  <c r="H10" i="8"/>
  <c r="G10" i="8"/>
  <c r="D10" i="8"/>
  <c r="Q9" i="8"/>
  <c r="P8" i="8"/>
  <c r="O8" i="8"/>
  <c r="N8" i="8"/>
  <c r="M8" i="8"/>
  <c r="L8" i="8"/>
  <c r="K8" i="8"/>
  <c r="J8" i="8"/>
  <c r="I8" i="8"/>
  <c r="H8" i="8"/>
  <c r="G8" i="8"/>
  <c r="D8" i="8"/>
  <c r="Q8" i="8"/>
  <c r="P6" i="8"/>
  <c r="O6" i="8"/>
  <c r="N6" i="8"/>
  <c r="M6" i="8"/>
  <c r="L6" i="8"/>
  <c r="K6" i="8"/>
  <c r="J6" i="8"/>
  <c r="I6" i="8"/>
  <c r="H6" i="8"/>
  <c r="G6" i="8"/>
  <c r="D6" i="8"/>
  <c r="Q5" i="8"/>
  <c r="Q6" i="8" s="1"/>
  <c r="G11" i="8" l="1"/>
  <c r="O11" i="8"/>
  <c r="J11" i="8"/>
  <c r="I11" i="8"/>
  <c r="Q18" i="8"/>
  <c r="Q19" i="8" s="1"/>
  <c r="H11" i="8"/>
  <c r="P11" i="8"/>
  <c r="L11" i="8"/>
  <c r="D28" i="8"/>
  <c r="D11" i="8"/>
  <c r="E28" i="8"/>
  <c r="N11" i="8"/>
  <c r="K11" i="8"/>
  <c r="F28" i="8"/>
  <c r="M11" i="8"/>
  <c r="Q10" i="8"/>
  <c r="Q11" i="8" s="1"/>
</calcChain>
</file>

<file path=xl/sharedStrings.xml><?xml version="1.0" encoding="utf-8"?>
<sst xmlns="http://schemas.openxmlformats.org/spreadsheetml/2006/main" count="999" uniqueCount="266">
  <si>
    <t>NOMBRE</t>
  </si>
  <si>
    <t>RENGLON y NO. DE CONTRATO</t>
  </si>
  <si>
    <t>NO.</t>
  </si>
  <si>
    <t xml:space="preserve">VALOR CONTRATO ANUAL </t>
  </si>
  <si>
    <t>TOTAL  RENGLON 184</t>
  </si>
  <si>
    <t>TOTAL  RENGLON 183</t>
  </si>
  <si>
    <t>TOTAL  RENGLON 189</t>
  </si>
  <si>
    <t xml:space="preserve">TOTAL </t>
  </si>
  <si>
    <t>CUARTO PAGO</t>
  </si>
  <si>
    <t>QUINTO PAGO</t>
  </si>
  <si>
    <t>SEXTO PAGO</t>
  </si>
  <si>
    <t>NOVENO PAGO</t>
  </si>
  <si>
    <t>GRAN TOTAL</t>
  </si>
  <si>
    <t>PROGRAMA BOSQUES DE AGUA PARA LA CONCORDIA</t>
  </si>
  <si>
    <t>DIFOPROCO</t>
  </si>
  <si>
    <t>TOTAL  RENGLON 185</t>
  </si>
  <si>
    <t>TOTAL</t>
  </si>
  <si>
    <t>Julio</t>
  </si>
  <si>
    <t>Marzo</t>
  </si>
  <si>
    <t>Abril</t>
  </si>
  <si>
    <t>Mayo</t>
  </si>
  <si>
    <t>Junio</t>
  </si>
  <si>
    <t>Agosto</t>
  </si>
  <si>
    <t>Septiembre</t>
  </si>
  <si>
    <t>Octubre</t>
  </si>
  <si>
    <t>Noviembre</t>
  </si>
  <si>
    <t>Diciembre</t>
  </si>
  <si>
    <t>SEGUNDO PAGO</t>
  </si>
  <si>
    <t>PRIMER PAGO</t>
  </si>
  <si>
    <t>TERCER PAGO</t>
  </si>
  <si>
    <t>SEPTIEMO PAGO</t>
  </si>
  <si>
    <t>OCTAVO PAGO</t>
  </si>
  <si>
    <t>DECIMO PAGO</t>
  </si>
  <si>
    <t>PRODENORTE</t>
  </si>
  <si>
    <t>TOTAL RENGLON 189</t>
  </si>
  <si>
    <t>Enero</t>
  </si>
  <si>
    <t>Febrero</t>
  </si>
  <si>
    <t>DECIMO PRIMER PAGO</t>
  </si>
  <si>
    <t>DECIMO SEGUNGO PAGO</t>
  </si>
  <si>
    <t>VIDER -184-001-2019</t>
  </si>
  <si>
    <t>ROBERTO REYNIERI RABARIQUE PADILLA</t>
  </si>
  <si>
    <t>VIDER-189-012-2019</t>
  </si>
  <si>
    <t>VIDER-189-014-2019</t>
  </si>
  <si>
    <t>VIDER-189-044-2019</t>
  </si>
  <si>
    <t>VIDER-189-045-2019</t>
  </si>
  <si>
    <t>VIDER-189-046-2019</t>
  </si>
  <si>
    <t>VIDER-189-047-2019</t>
  </si>
  <si>
    <t>VIDER-189-048-2019</t>
  </si>
  <si>
    <t>VIDER-189-051-2019</t>
  </si>
  <si>
    <t>VIDER-189-055-2019</t>
  </si>
  <si>
    <t>VIDER-189-058-2019</t>
  </si>
  <si>
    <t>MIRIAN LINARES CAÑENGUES DE ORTIZ</t>
  </si>
  <si>
    <t xml:space="preserve">SOLIMAR LOPEZ MORALES </t>
  </si>
  <si>
    <t xml:space="preserve">ALFREDO CAN CAN </t>
  </si>
  <si>
    <t>BYRON ALEJANDRO BARRIOS MERIDA</t>
  </si>
  <si>
    <t xml:space="preserve">ROMEO HUMBERTO DE LEÓN CALDERÓN </t>
  </si>
  <si>
    <t>KELVIN ESTUARDO LÓPEZ MORALES</t>
  </si>
  <si>
    <t>MARVIN LEONEL BARRENO REYES</t>
  </si>
  <si>
    <t>FELIPE SIRENEO RAMIREZ QUIACAIN</t>
  </si>
  <si>
    <t>FRANZ SHUMAHER PABLO DOMINGO</t>
  </si>
  <si>
    <t>KEBIN ORLANDO OLIVA SÁNCHEZ</t>
  </si>
  <si>
    <t>PAGO</t>
  </si>
  <si>
    <t>No.</t>
  </si>
  <si>
    <t>LUIS GUSTAVO GALDAMEZ HERRERA</t>
  </si>
  <si>
    <t>VIDER-183-001-2019</t>
  </si>
  <si>
    <t>VIDER-184-001-2019</t>
  </si>
  <si>
    <t>BYRON NOÉ ESTRADA MÉNDEZ</t>
  </si>
  <si>
    <t xml:space="preserve">OSWALDO NICOLAS CABRERA CABRERA </t>
  </si>
  <si>
    <t>ANABELLA NORIEGA MARTÍNEZ</t>
  </si>
  <si>
    <t>SANDRA PATRICIA RODRÍGUEZ COC</t>
  </si>
  <si>
    <t xml:space="preserve">SALVADOR DE JESÚS MARROQUÍN DE LEÓN </t>
  </si>
  <si>
    <t>GUSTAVO ADOLFO DE LEÓN OCHOA</t>
  </si>
  <si>
    <t>VIVIAN MELISA FERNANDEZ ORDOÑEZ</t>
  </si>
  <si>
    <t>SUCELY MAITE LÓPEZ REYES</t>
  </si>
  <si>
    <t>CARLOS ALEXANDER LÓPEZ CAMPOS</t>
  </si>
  <si>
    <t>SELVYN OMAR ZENTENO GARCÍA</t>
  </si>
  <si>
    <t>CARMEN DEL ROSARIO JIMÉNEZ LÓPEZ</t>
  </si>
  <si>
    <t xml:space="preserve">ENRIQUE LEMUS REVOLORIO </t>
  </si>
  <si>
    <t>JOSÉ LEONEL CABRERA</t>
  </si>
  <si>
    <t>JOSÉ LUIS LEONEL RODRÍGUEZ GÓMEZ</t>
  </si>
  <si>
    <t>AURORA EMPERATRIZ HERNÁNDEZ GARCÍA</t>
  </si>
  <si>
    <t xml:space="preserve">BYRON  HUMBERTO RUANO GUZMÁN </t>
  </si>
  <si>
    <t>CESAR AUGUSTO CASTILLO HERRERA</t>
  </si>
  <si>
    <t>MARTIN AVILIO ANTONIO LINARES MAYORGA</t>
  </si>
  <si>
    <t>IRMA ESPERANZA BALSELLS ORELLANA DE ALVARADO</t>
  </si>
  <si>
    <t>JORGE ISAAC AYALA VARGAS</t>
  </si>
  <si>
    <t xml:space="preserve">PEDRO PABLO PINTO SANCHEZ </t>
  </si>
  <si>
    <t xml:space="preserve">IVAN ALBERTO NAVAS GARCÍA </t>
  </si>
  <si>
    <t>HENRY ESTUARDO BOTZOC CHOC</t>
  </si>
  <si>
    <t xml:space="preserve">HECTOR AUGUSTO  TURCIOS BALCARCEL </t>
  </si>
  <si>
    <t xml:space="preserve">LUIS ALBERTO STALLING RIVEIRO </t>
  </si>
  <si>
    <t xml:space="preserve">WILLIAM  EDUARDO  HERNANDEZ MEDINA </t>
  </si>
  <si>
    <t>VÍCTOR MANUEL SÁNCHEZ FRANCO</t>
  </si>
  <si>
    <t xml:space="preserve">MAINOR UBALDO ARRIAZA CASTAÑEDA </t>
  </si>
  <si>
    <t xml:space="preserve">HENRY OMAR ESCOBAR PINEDA </t>
  </si>
  <si>
    <t>DANIEL ALEXANDER ORELLANA JUÁREZ</t>
  </si>
  <si>
    <t>DORA ISABEL AYALA VARGAS DE AYALA</t>
  </si>
  <si>
    <t>JUAN CARLOS CABRERA RUBIO</t>
  </si>
  <si>
    <t xml:space="preserve">FÉLIX MANFREDO MARROQUÍN MORAN </t>
  </si>
  <si>
    <t xml:space="preserve">VINICIO RENE SANDOVAL LARRAZABAL </t>
  </si>
  <si>
    <t xml:space="preserve">PATRICK RENE LARA MARTINEZ </t>
  </si>
  <si>
    <t>JONATHAN ESTUARDO ZEPEDA MARROQUIN</t>
  </si>
  <si>
    <t xml:space="preserve">JOSE FRANCISCO FIGUEROA JEREZ </t>
  </si>
  <si>
    <t>JUAN ELISEO ROLDAN MARTÍNEZ</t>
  </si>
  <si>
    <t xml:space="preserve">BYRON JEOVANNY FUENTES MIRANDA </t>
  </si>
  <si>
    <t>JASÓN HENRY  MÉNDEZ LÓPEZ</t>
  </si>
  <si>
    <t>ALEJANDRA DÍAZ SANDOVAL</t>
  </si>
  <si>
    <t>CRISTIAN EDUARDO  VILLAGRAN MUY</t>
  </si>
  <si>
    <t xml:space="preserve">ISMAEL JUAN SAY HUITZ </t>
  </si>
  <si>
    <t>EDY ESTUARDO AYALA MARROQUÍN</t>
  </si>
  <si>
    <t xml:space="preserve">AMILCAR GARCÍA DEL CID </t>
  </si>
  <si>
    <t>JUAN ANTONIO SOLORZANO  RODRIGUEZ</t>
  </si>
  <si>
    <t>JORGE ALBERTO HERNÁNDEZ GARCÍA</t>
  </si>
  <si>
    <t>ELMER GEOVANI ZUÑIGA CAMBARA</t>
  </si>
  <si>
    <t>DENNIS HAROLDO ROSALES GUZMÁN</t>
  </si>
  <si>
    <t>EUNICE DEL ROSARIO BARRERA DE LEÓN</t>
  </si>
  <si>
    <t>LÁZARO PACHECO LÓPEZ</t>
  </si>
  <si>
    <t>RUDY MORALES YOC</t>
  </si>
  <si>
    <t>DINA AMARILIS HERRARTE SINAJ</t>
  </si>
  <si>
    <t>CARLOS ALBERTO MOSCOSO</t>
  </si>
  <si>
    <t>EDY AMILCAR SALVATIERRA ACEVEDO</t>
  </si>
  <si>
    <t xml:space="preserve">DIEGO ESTUARDO DE LEÓN  GIRÓN </t>
  </si>
  <si>
    <t xml:space="preserve">OSCAR HUMBERTO GIRON GALVEZ </t>
  </si>
  <si>
    <t xml:space="preserve">ADELINA MARTINEZ CALAZAN DE GONZALEZ </t>
  </si>
  <si>
    <t xml:space="preserve">CARMEN AIDE TALA PABLO </t>
  </si>
  <si>
    <t xml:space="preserve">MARIO ANTONIO CHAVEZ MARROQUIN </t>
  </si>
  <si>
    <t xml:space="preserve">ESTUARDO ROBERTO DUBON ZELEDON </t>
  </si>
  <si>
    <t>JEISON ESTUARDO LOPEZ ESQUITE</t>
  </si>
  <si>
    <t>EDYN FERNANDO REAL CORTEZ</t>
  </si>
  <si>
    <t>EDWIN ANTONIO RODAS BARILLAS</t>
  </si>
  <si>
    <t xml:space="preserve">CLAUDIA ARACELY LOPEZ RAMOS </t>
  </si>
  <si>
    <t>RUDY HEBERTO DE LEON GOMEZ</t>
  </si>
  <si>
    <t xml:space="preserve">ISMAEL EFRAIN LOPEZ REYES </t>
  </si>
  <si>
    <t>JHORDY ORLANDO VELASQUEZ ORTIZ</t>
  </si>
  <si>
    <t>MARIA DE LOS ANGELES MIJANGOS SARAVIA</t>
  </si>
  <si>
    <t xml:space="preserve">GERSON DANIEL MANTAR LUIS </t>
  </si>
  <si>
    <t>OSCAR DONATO ANTONIO ALVARADO FUENTES</t>
  </si>
  <si>
    <t>VIDER-183-002-2019</t>
  </si>
  <si>
    <t>VIDER-189-001-2019</t>
  </si>
  <si>
    <t>VIDER-189-002-2019</t>
  </si>
  <si>
    <t>VIDER-189-003-2019</t>
  </si>
  <si>
    <t>VIDER-189-004-2019</t>
  </si>
  <si>
    <t>VIDER-189-005-2019</t>
  </si>
  <si>
    <t>VIDER-189-006-2019</t>
  </si>
  <si>
    <t>VIDER-189-007-2019</t>
  </si>
  <si>
    <t>VIDER-189-008-2019</t>
  </si>
  <si>
    <t>VIDER-189-009-2019</t>
  </si>
  <si>
    <t>VIDER-189-010-2019</t>
  </si>
  <si>
    <t>VIDER-189-011-2019</t>
  </si>
  <si>
    <t>VIDER-189-013-2019</t>
  </si>
  <si>
    <t>VIDER-189-015-2019</t>
  </si>
  <si>
    <t>VIDER-189-016-2019</t>
  </si>
  <si>
    <t>VIDER-189-017-2019</t>
  </si>
  <si>
    <t>VIDER-189-018-2019</t>
  </si>
  <si>
    <t>VIDER-189-019-2019</t>
  </si>
  <si>
    <t>VIDER-189-020-2019</t>
  </si>
  <si>
    <t>VIDER-189-021-2019</t>
  </si>
  <si>
    <t>VIDER-189-022-2019</t>
  </si>
  <si>
    <t>VIDER-189-023-2019</t>
  </si>
  <si>
    <t>VIDER-189-024-2019</t>
  </si>
  <si>
    <t>VIDER-189-025-2019</t>
  </si>
  <si>
    <t>VIDER-189-026-2019</t>
  </si>
  <si>
    <t>VIDER-189-027-2019</t>
  </si>
  <si>
    <t>VIDER-189-028-2019</t>
  </si>
  <si>
    <t>VIDER-189-029-2019</t>
  </si>
  <si>
    <t>VIDER-189-030-2019</t>
  </si>
  <si>
    <t>VIDER-189-031-2019</t>
  </si>
  <si>
    <t>VIDER-189-032-2019</t>
  </si>
  <si>
    <t>VIDER-189-033-2019</t>
  </si>
  <si>
    <t>VIDER-189-034-2019</t>
  </si>
  <si>
    <t>VIDER-189-035-2019</t>
  </si>
  <si>
    <t>VIDER-189-036-2019</t>
  </si>
  <si>
    <t>VIDER-189-037-2019</t>
  </si>
  <si>
    <t>VIDER-189-038-2019</t>
  </si>
  <si>
    <t>VIDER-189-039-2019</t>
  </si>
  <si>
    <t>VIDER-189-040-2019</t>
  </si>
  <si>
    <t>VIDER-189-041-2019</t>
  </si>
  <si>
    <t>VIDER-189-042-2019</t>
  </si>
  <si>
    <t>VIDER-189-043-2019</t>
  </si>
  <si>
    <t>VIDER-189-049-2019</t>
  </si>
  <si>
    <t>VIDER-189-050-2019</t>
  </si>
  <si>
    <t>VIDER-189-052-2019</t>
  </si>
  <si>
    <t>VIDER-189-053-2019</t>
  </si>
  <si>
    <t>VIDER-189-054-2019</t>
  </si>
  <si>
    <t>VIDER-189-056-2019</t>
  </si>
  <si>
    <t>VIDER-189-057-2019</t>
  </si>
  <si>
    <t>VIDER-189-060-2019</t>
  </si>
  <si>
    <t>VIDER-189-061-2019</t>
  </si>
  <si>
    <t>VIDER-189-062-2019</t>
  </si>
  <si>
    <t>VIDER-189-063-2019</t>
  </si>
  <si>
    <t>VIDER-189-064-2019</t>
  </si>
  <si>
    <t>VIDER-189-065-2019</t>
  </si>
  <si>
    <t>VIDER-189-066-2019</t>
  </si>
  <si>
    <t>VIDER-189-067-2019</t>
  </si>
  <si>
    <t>VIDER-189-123-2019</t>
  </si>
  <si>
    <t>VIDER-189-124-2019</t>
  </si>
  <si>
    <t>VIDER-189-125-2019</t>
  </si>
  <si>
    <t>VIDER-189-126-2019</t>
  </si>
  <si>
    <t>VIDER-189-127-2019</t>
  </si>
  <si>
    <t>VIDER-189-128-2019</t>
  </si>
  <si>
    <t>VIDER-189-129-2019</t>
  </si>
  <si>
    <t>VIDER-189-130-2019</t>
  </si>
  <si>
    <t>VIDER-189-131-2019</t>
  </si>
  <si>
    <t>VIDER-189-132-2019</t>
  </si>
  <si>
    <t>VIDER-189-133-2019</t>
  </si>
  <si>
    <t>VIDER-189-134-2019</t>
  </si>
  <si>
    <t>VIDER-189-135-2019</t>
  </si>
  <si>
    <t>VIDER-189-136-2019</t>
  </si>
  <si>
    <t>184-ACTA-13-2019-28/06/2019</t>
  </si>
  <si>
    <t>Gafer Consulting Group, S.A.</t>
  </si>
  <si>
    <t>189-ACTA-36-2019-27/06/2019</t>
  </si>
  <si>
    <t>189-ACTA-48-2019-27/06/2019</t>
  </si>
  <si>
    <t>189-ACTA-43-2019-27/06/2019</t>
  </si>
  <si>
    <t>189-ACTA-47-2019-27/06/2019</t>
  </si>
  <si>
    <t>189-ACTA-46-2019-27/06/2019</t>
  </si>
  <si>
    <t>189-ACTA-45-2019-27/06/2019</t>
  </si>
  <si>
    <t>189-ACTA-44-2019-27/06/2019</t>
  </si>
  <si>
    <t>Del Valle Mendoza Crista Alejandra</t>
  </si>
  <si>
    <t>Mendez Morales Julio Oswaldo</t>
  </si>
  <si>
    <t xml:space="preserve">Campos Wellmann Christian </t>
  </si>
  <si>
    <t>Mendez Mendez Roni Felipe</t>
  </si>
  <si>
    <t>Alvaro Quezada Oscar Dario</t>
  </si>
  <si>
    <t>Soria Rosales Rita Zulene</t>
  </si>
  <si>
    <t>PAGO/JULIO</t>
  </si>
  <si>
    <t>185-ACTA-37-2019-27/06/2019</t>
  </si>
  <si>
    <t>185-ACTA-52-2019-31/07/2019</t>
  </si>
  <si>
    <t>185-ACTA-53-2019-31/07/2019</t>
  </si>
  <si>
    <t>Izaguirre Paredes Iraida del Carmen</t>
  </si>
  <si>
    <t>Garcia Gonzalez Kare Lisbet</t>
  </si>
  <si>
    <t xml:space="preserve">Vasquez Garcia De Flores Hulman </t>
  </si>
  <si>
    <t>189-ACTA-42-2019-27/06/2019</t>
  </si>
  <si>
    <t>Rivera Chun Schelder Jose Angel</t>
  </si>
  <si>
    <t>189-ACTA-36-2019-29/07/2019</t>
  </si>
  <si>
    <t>189-ACTA-42-2019-29/07/2019</t>
  </si>
  <si>
    <t>189-ACTA-41-2019-29/07/2019</t>
  </si>
  <si>
    <t>Teni Cajbon William Fredy</t>
  </si>
  <si>
    <t>189-ACTA-38-2019-29/07/2019</t>
  </si>
  <si>
    <t>Pereira Razx Glenda Celeste</t>
  </si>
  <si>
    <t>189-ACTA-19-2019-29/07/2019</t>
  </si>
  <si>
    <t>Flores Valenzuela Obdulio de Jesus</t>
  </si>
  <si>
    <t>189-ACTA-20-2019-29/07/2019</t>
  </si>
  <si>
    <t>Puac Tumax Miguel Angel</t>
  </si>
  <si>
    <t>189-ACTA-39-2019-29/07/2019</t>
  </si>
  <si>
    <t>Lemus de Leon Humberto Antonio</t>
  </si>
  <si>
    <t>189-ACTA-49-2019-29/07/2019</t>
  </si>
  <si>
    <t>Chiquin Ramirez German Gabriel</t>
  </si>
  <si>
    <t>189-ACTA-40-2019-29/07/2019</t>
  </si>
  <si>
    <t xml:space="preserve">Toc Leopoldo </t>
  </si>
  <si>
    <t>189-ACTA-44-2019-29/07/2019</t>
  </si>
  <si>
    <t>Sonia Fuentes Frida Samara</t>
  </si>
  <si>
    <t>189-ACTA-47-2019-29/07/2019</t>
  </si>
  <si>
    <t>Mendez Mendez Rony Felipe</t>
  </si>
  <si>
    <t>189-ACTA-45-2019-29/07/2019</t>
  </si>
  <si>
    <t>189-ACTA-46-2019-29/07/2019</t>
  </si>
  <si>
    <t>Alvarado Quezada Oscar Dario</t>
  </si>
  <si>
    <t>189-ACTA-43-2019-29/07/2019</t>
  </si>
  <si>
    <t xml:space="preserve">Campos Welmann Christian </t>
  </si>
  <si>
    <t>189-ACTA-48-2019-29/07/2019</t>
  </si>
  <si>
    <t>Mendez Morales Julio Osbaldo</t>
  </si>
  <si>
    <t>189-ACTA-37-2019-29/07/2019</t>
  </si>
  <si>
    <t>189-ACTA-62-2019-30/07/2019</t>
  </si>
  <si>
    <t>Ic Cab Ervin Giovani</t>
  </si>
  <si>
    <t>189-ACTA-51-2019-30/07/2019</t>
  </si>
  <si>
    <t>Guzman Recancoj Luis Alfredo</t>
  </si>
  <si>
    <t>189-ACTA-64-2019-30/07/2019</t>
  </si>
  <si>
    <t>Buenafe Castro Mlthon Elyazar Gaspar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</si>
</sst>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Q&quot;* #,##0.00_);_(&quot;Q&quot;* \(#,##0.00\);_(&quot;Q&quot;* &quot;-&quot;??_);_(@_)"/>
    <numFmt numFmtId="165" formatCode="_([$Q-100A]* #,##0.00_);_([$Q-100A]* \(#,##0.00\);_([$Q-100A]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3" tint="-0.249977111117893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3" tint="0.39997558519241921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13">
    <xf numFmtId="0" fontId="0" fillId="0" borderId="0" xfId="0"/>
    <xf numFmtId="164" fontId="0" fillId="0" borderId="0" xfId="0" applyNumberFormat="1"/>
    <xf numFmtId="0" fontId="0" fillId="0" borderId="1" xfId="0" applyBorder="1"/>
    <xf numFmtId="0" fontId="0" fillId="0" borderId="1" xfId="0" applyBorder="1" applyAlignment="1">
      <alignment horizontal="center"/>
    </xf>
    <xf numFmtId="164" fontId="0" fillId="0" borderId="1" xfId="1" applyFont="1" applyBorder="1"/>
    <xf numFmtId="0" fontId="2" fillId="2" borderId="5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6" xfId="0" applyBorder="1"/>
    <xf numFmtId="164" fontId="0" fillId="0" borderId="6" xfId="1" applyFont="1" applyBorder="1"/>
    <xf numFmtId="164" fontId="0" fillId="0" borderId="7" xfId="1" applyFont="1" applyBorder="1"/>
    <xf numFmtId="164" fontId="0" fillId="0" borderId="9" xfId="1" applyFont="1" applyBorder="1"/>
    <xf numFmtId="0" fontId="2" fillId="2" borderId="1" xfId="0" applyFont="1" applyFill="1" applyBorder="1" applyAlignment="1">
      <alignment horizontal="center" vertical="center" wrapText="1"/>
    </xf>
    <xf numFmtId="165" fontId="0" fillId="0" borderId="1" xfId="0" applyNumberFormat="1" applyBorder="1"/>
    <xf numFmtId="165" fontId="0" fillId="2" borderId="1" xfId="0" applyNumberFormat="1" applyFill="1" applyBorder="1"/>
    <xf numFmtId="0" fontId="2" fillId="2" borderId="10" xfId="0" applyFont="1" applyFill="1" applyBorder="1" applyAlignment="1">
      <alignment horizontal="center" vertical="center" wrapText="1"/>
    </xf>
    <xf numFmtId="164" fontId="2" fillId="2" borderId="11" xfId="1" applyFont="1" applyFill="1" applyBorder="1"/>
    <xf numFmtId="165" fontId="2" fillId="2" borderId="1" xfId="0" applyNumberFormat="1" applyFont="1" applyFill="1" applyBorder="1"/>
    <xf numFmtId="0" fontId="0" fillId="2" borderId="1" xfId="0" applyFill="1" applyBorder="1" applyAlignment="1">
      <alignment vertical="center"/>
    </xf>
    <xf numFmtId="165" fontId="2" fillId="2" borderId="1" xfId="1" applyNumberFormat="1" applyFont="1" applyFill="1" applyBorder="1"/>
    <xf numFmtId="0" fontId="0" fillId="3" borderId="9" xfId="0" applyFill="1" applyBorder="1"/>
    <xf numFmtId="164" fontId="2" fillId="2" borderId="4" xfId="1" applyFont="1" applyFill="1" applyBorder="1"/>
    <xf numFmtId="165" fontId="2" fillId="2" borderId="4" xfId="0" applyNumberFormat="1" applyFont="1" applyFill="1" applyBorder="1"/>
    <xf numFmtId="165" fontId="2" fillId="2" borderId="4" xfId="1" applyNumberFormat="1" applyFont="1" applyFill="1" applyBorder="1"/>
    <xf numFmtId="164" fontId="2" fillId="5" borderId="17" xfId="0" applyNumberFormat="1" applyFont="1" applyFill="1" applyBorder="1"/>
    <xf numFmtId="164" fontId="2" fillId="5" borderId="16" xfId="0" applyNumberFormat="1" applyFont="1" applyFill="1" applyBorder="1"/>
    <xf numFmtId="164" fontId="2" fillId="5" borderId="18" xfId="0" applyNumberFormat="1" applyFont="1" applyFill="1" applyBorder="1"/>
    <xf numFmtId="165" fontId="4" fillId="0" borderId="1" xfId="0" applyNumberFormat="1" applyFont="1" applyBorder="1"/>
    <xf numFmtId="0" fontId="5" fillId="2" borderId="1" xfId="0" applyFont="1" applyFill="1" applyBorder="1" applyAlignment="1">
      <alignment horizontal="center" vertical="center" wrapText="1"/>
    </xf>
    <xf numFmtId="165" fontId="2" fillId="2" borderId="8" xfId="0" applyNumberFormat="1" applyFont="1" applyFill="1" applyBorder="1"/>
    <xf numFmtId="165" fontId="2" fillId="2" borderId="17" xfId="0" applyNumberFormat="1" applyFont="1" applyFill="1" applyBorder="1"/>
    <xf numFmtId="0" fontId="5" fillId="2" borderId="2" xfId="0" applyFont="1" applyFill="1" applyBorder="1" applyAlignment="1">
      <alignment horizontal="center" vertical="center" wrapText="1"/>
    </xf>
    <xf numFmtId="0" fontId="0" fillId="6" borderId="1" xfId="0" applyFill="1" applyBorder="1"/>
    <xf numFmtId="0" fontId="0" fillId="0" borderId="10" xfId="0" applyBorder="1" applyAlignment="1">
      <alignment horizontal="center"/>
    </xf>
    <xf numFmtId="164" fontId="0" fillId="0" borderId="10" xfId="1" applyFont="1" applyBorder="1"/>
    <xf numFmtId="164" fontId="0" fillId="0" borderId="14" xfId="1" applyFont="1" applyBorder="1"/>
    <xf numFmtId="165" fontId="0" fillId="0" borderId="2" xfId="0" applyNumberFormat="1" applyBorder="1"/>
    <xf numFmtId="0" fontId="0" fillId="0" borderId="0" xfId="0" applyFill="1" applyBorder="1"/>
    <xf numFmtId="0" fontId="5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65" fontId="0" fillId="0" borderId="0" xfId="0" applyNumberFormat="1" applyFill="1" applyBorder="1"/>
    <xf numFmtId="165" fontId="2" fillId="0" borderId="0" xfId="0" applyNumberFormat="1" applyFont="1" applyFill="1" applyBorder="1"/>
    <xf numFmtId="164" fontId="2" fillId="0" borderId="0" xfId="0" applyNumberFormat="1" applyFont="1" applyFill="1" applyBorder="1"/>
    <xf numFmtId="164" fontId="2" fillId="2" borderId="0" xfId="1" applyFont="1" applyFill="1" applyBorder="1"/>
    <xf numFmtId="164" fontId="2" fillId="2" borderId="14" xfId="1" applyFont="1" applyFill="1" applyBorder="1"/>
    <xf numFmtId="165" fontId="2" fillId="2" borderId="6" xfId="1" applyNumberFormat="1" applyFont="1" applyFill="1" applyBorder="1"/>
    <xf numFmtId="0" fontId="4" fillId="6" borderId="1" xfId="0" applyFont="1" applyFill="1" applyBorder="1"/>
    <xf numFmtId="0" fontId="6" fillId="2" borderId="2" xfId="0" applyFont="1" applyFill="1" applyBorder="1" applyAlignment="1">
      <alignment horizontal="center" vertical="center" wrapText="1"/>
    </xf>
    <xf numFmtId="165" fontId="7" fillId="2" borderId="1" xfId="0" applyNumberFormat="1" applyFont="1" applyFill="1" applyBorder="1"/>
    <xf numFmtId="165" fontId="7" fillId="2" borderId="19" xfId="0" applyNumberFormat="1" applyFont="1" applyFill="1" applyBorder="1"/>
    <xf numFmtId="164" fontId="7" fillId="5" borderId="16" xfId="0" applyNumberFormat="1" applyFont="1" applyFill="1" applyBorder="1"/>
    <xf numFmtId="0" fontId="6" fillId="2" borderId="1" xfId="0" applyFont="1" applyFill="1" applyBorder="1" applyAlignment="1">
      <alignment horizontal="center" vertical="center" wrapText="1"/>
    </xf>
    <xf numFmtId="165" fontId="4" fillId="0" borderId="2" xfId="0" applyNumberFormat="1" applyFont="1" applyBorder="1"/>
    <xf numFmtId="165" fontId="7" fillId="2" borderId="6" xfId="0" applyNumberFormat="1" applyFont="1" applyFill="1" applyBorder="1"/>
    <xf numFmtId="164" fontId="7" fillId="2" borderId="0" xfId="1" applyFont="1" applyFill="1" applyBorder="1"/>
    <xf numFmtId="164" fontId="2" fillId="2" borderId="1" xfId="1" applyFont="1" applyFill="1" applyBorder="1"/>
    <xf numFmtId="164" fontId="0" fillId="0" borderId="2" xfId="1" applyFont="1" applyBorder="1"/>
    <xf numFmtId="0" fontId="0" fillId="8" borderId="1" xfId="0" applyFill="1" applyBorder="1"/>
    <xf numFmtId="0" fontId="5" fillId="8" borderId="2" xfId="0" applyFont="1" applyFill="1" applyBorder="1" applyAlignment="1">
      <alignment horizontal="center" vertical="center" wrapText="1"/>
    </xf>
    <xf numFmtId="164" fontId="0" fillId="8" borderId="7" xfId="1" applyFont="1" applyFill="1" applyBorder="1"/>
    <xf numFmtId="165" fontId="2" fillId="8" borderId="1" xfId="0" applyNumberFormat="1" applyFont="1" applyFill="1" applyBorder="1"/>
    <xf numFmtId="164" fontId="2" fillId="8" borderId="4" xfId="1" applyFont="1" applyFill="1" applyBorder="1"/>
    <xf numFmtId="164" fontId="2" fillId="8" borderId="17" xfId="0" applyNumberFormat="1" applyFont="1" applyFill="1" applyBorder="1"/>
    <xf numFmtId="0" fontId="5" fillId="8" borderId="1" xfId="0" applyFont="1" applyFill="1" applyBorder="1" applyAlignment="1">
      <alignment horizontal="center" vertical="center" wrapText="1"/>
    </xf>
    <xf numFmtId="164" fontId="0" fillId="8" borderId="14" xfId="1" applyFont="1" applyFill="1" applyBorder="1"/>
    <xf numFmtId="164" fontId="0" fillId="8" borderId="9" xfId="1" applyFont="1" applyFill="1" applyBorder="1"/>
    <xf numFmtId="164" fontId="2" fillId="8" borderId="11" xfId="1" applyFont="1" applyFill="1" applyBorder="1"/>
    <xf numFmtId="164" fontId="2" fillId="8" borderId="16" xfId="0" applyNumberFormat="1" applyFont="1" applyFill="1" applyBorder="1"/>
    <xf numFmtId="165" fontId="0" fillId="8" borderId="2" xfId="0" applyNumberFormat="1" applyFill="1" applyBorder="1"/>
    <xf numFmtId="165" fontId="0" fillId="8" borderId="1" xfId="0" applyNumberFormat="1" applyFill="1" applyBorder="1"/>
    <xf numFmtId="164" fontId="2" fillId="8" borderId="0" xfId="1" applyFont="1" applyFill="1" applyBorder="1"/>
    <xf numFmtId="165" fontId="2" fillId="8" borderId="6" xfId="1" applyNumberFormat="1" applyFont="1" applyFill="1" applyBorder="1"/>
    <xf numFmtId="165" fontId="2" fillId="8" borderId="4" xfId="0" applyNumberFormat="1" applyFont="1" applyFill="1" applyBorder="1"/>
    <xf numFmtId="0" fontId="6" fillId="8" borderId="1" xfId="0" applyFont="1" applyFill="1" applyBorder="1" applyAlignment="1">
      <alignment horizontal="center" vertical="center" wrapText="1"/>
    </xf>
    <xf numFmtId="165" fontId="4" fillId="8" borderId="2" xfId="0" applyNumberFormat="1" applyFont="1" applyFill="1" applyBorder="1"/>
    <xf numFmtId="165" fontId="7" fillId="8" borderId="6" xfId="0" applyNumberFormat="1" applyFont="1" applyFill="1" applyBorder="1"/>
    <xf numFmtId="165" fontId="4" fillId="8" borderId="1" xfId="0" applyNumberFormat="1" applyFont="1" applyFill="1" applyBorder="1"/>
    <xf numFmtId="164" fontId="7" fillId="8" borderId="0" xfId="1" applyFont="1" applyFill="1" applyBorder="1"/>
    <xf numFmtId="164" fontId="7" fillId="8" borderId="16" xfId="0" applyNumberFormat="1" applyFont="1" applyFill="1" applyBorder="1"/>
    <xf numFmtId="165" fontId="2" fillId="8" borderId="4" xfId="1" applyNumberFormat="1" applyFont="1" applyFill="1" applyBorder="1"/>
    <xf numFmtId="164" fontId="2" fillId="8" borderId="1" xfId="1" applyFont="1" applyFill="1" applyBorder="1"/>
    <xf numFmtId="164" fontId="9" fillId="0" borderId="1" xfId="1" applyFont="1" applyBorder="1"/>
    <xf numFmtId="165" fontId="0" fillId="0" borderId="6" xfId="0" applyNumberFormat="1" applyBorder="1"/>
    <xf numFmtId="165" fontId="9" fillId="0" borderId="6" xfId="0" applyNumberFormat="1" applyFont="1" applyBorder="1"/>
    <xf numFmtId="165" fontId="4" fillId="0" borderId="6" xfId="0" applyNumberFormat="1" applyFont="1" applyBorder="1"/>
    <xf numFmtId="164" fontId="9" fillId="0" borderId="2" xfId="1" applyFont="1" applyFill="1" applyBorder="1"/>
    <xf numFmtId="164" fontId="2" fillId="2" borderId="3" xfId="1" applyFont="1" applyFill="1" applyBorder="1"/>
    <xf numFmtId="165" fontId="10" fillId="2" borderId="4" xfId="0" applyNumberFormat="1" applyFont="1" applyFill="1" applyBorder="1"/>
    <xf numFmtId="165" fontId="7" fillId="2" borderId="22" xfId="0" applyNumberFormat="1" applyFont="1" applyFill="1" applyBorder="1"/>
    <xf numFmtId="165" fontId="2" fillId="2" borderId="3" xfId="0" applyNumberFormat="1" applyFont="1" applyFill="1" applyBorder="1"/>
    <xf numFmtId="165" fontId="0" fillId="2" borderId="22" xfId="0" applyNumberFormat="1" applyFill="1" applyBorder="1"/>
    <xf numFmtId="164" fontId="2" fillId="2" borderId="18" xfId="1" applyFont="1" applyFill="1" applyBorder="1"/>
    <xf numFmtId="165" fontId="0" fillId="8" borderId="10" xfId="0" applyNumberFormat="1" applyFill="1" applyBorder="1"/>
    <xf numFmtId="164" fontId="2" fillId="2" borderId="15" xfId="1" applyFont="1" applyFill="1" applyBorder="1"/>
    <xf numFmtId="164" fontId="2" fillId="2" borderId="16" xfId="1" applyFont="1" applyFill="1" applyBorder="1"/>
    <xf numFmtId="164" fontId="7" fillId="2" borderId="16" xfId="1" applyFont="1" applyFill="1" applyBorder="1"/>
    <xf numFmtId="164" fontId="2" fillId="8" borderId="16" xfId="1" applyFont="1" applyFill="1" applyBorder="1"/>
    <xf numFmtId="165" fontId="0" fillId="0" borderId="10" xfId="0" applyNumberFormat="1" applyBorder="1"/>
    <xf numFmtId="165" fontId="4" fillId="0" borderId="10" xfId="0" applyNumberFormat="1" applyFont="1" applyBorder="1"/>
    <xf numFmtId="165" fontId="2" fillId="2" borderId="3" xfId="1" applyNumberFormat="1" applyFont="1" applyFill="1" applyBorder="1"/>
    <xf numFmtId="165" fontId="7" fillId="2" borderId="4" xfId="0" applyNumberFormat="1" applyFont="1" applyFill="1" applyBorder="1"/>
    <xf numFmtId="165" fontId="2" fillId="2" borderId="22" xfId="0" applyNumberFormat="1" applyFont="1" applyFill="1" applyBorder="1"/>
    <xf numFmtId="164" fontId="2" fillId="2" borderId="8" xfId="1" applyFont="1" applyFill="1" applyBorder="1"/>
    <xf numFmtId="164" fontId="2" fillId="8" borderId="8" xfId="1" applyFont="1" applyFill="1" applyBorder="1"/>
    <xf numFmtId="0" fontId="2" fillId="2" borderId="1" xfId="0" applyFont="1" applyFill="1" applyBorder="1" applyAlignment="1">
      <alignment vertical="center"/>
    </xf>
    <xf numFmtId="0" fontId="11" fillId="3" borderId="1" xfId="0" applyFont="1" applyFill="1" applyBorder="1" applyAlignment="1">
      <alignment horizontal="left"/>
    </xf>
    <xf numFmtId="164" fontId="4" fillId="0" borderId="1" xfId="1" applyFont="1" applyBorder="1"/>
    <xf numFmtId="0" fontId="11" fillId="0" borderId="1" xfId="0" applyFont="1" applyBorder="1" applyAlignment="1">
      <alignment horizontal="left"/>
    </xf>
    <xf numFmtId="164" fontId="7" fillId="2" borderId="4" xfId="1" applyFont="1" applyFill="1" applyBorder="1"/>
    <xf numFmtId="164" fontId="7" fillId="5" borderId="17" xfId="0" applyNumberFormat="1" applyFont="1" applyFill="1" applyBorder="1"/>
    <xf numFmtId="0" fontId="4" fillId="0" borderId="0" xfId="0" applyFont="1"/>
    <xf numFmtId="0" fontId="11" fillId="0" borderId="1" xfId="0" applyFont="1" applyBorder="1" applyAlignment="1"/>
    <xf numFmtId="0" fontId="11" fillId="3" borderId="1" xfId="0" applyFont="1" applyFill="1" applyBorder="1" applyAlignment="1"/>
    <xf numFmtId="0" fontId="11" fillId="0" borderId="1" xfId="0" applyFont="1" applyFill="1" applyBorder="1" applyAlignment="1">
      <alignment horizontal="justify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 applyAlignment="1"/>
    <xf numFmtId="0" fontId="11" fillId="0" borderId="1" xfId="0" applyFont="1" applyBorder="1"/>
    <xf numFmtId="0" fontId="11" fillId="0" borderId="1" xfId="0" applyFont="1" applyFill="1" applyBorder="1" applyAlignment="1">
      <alignment horizontal="left"/>
    </xf>
    <xf numFmtId="0" fontId="11" fillId="3" borderId="1" xfId="0" applyFont="1" applyFill="1" applyBorder="1" applyAlignment="1">
      <alignment horizontal="left" wrapText="1"/>
    </xf>
    <xf numFmtId="0" fontId="11" fillId="0" borderId="1" xfId="0" applyFont="1" applyFill="1" applyBorder="1"/>
    <xf numFmtId="0" fontId="0" fillId="0" borderId="23" xfId="0" applyFont="1" applyBorder="1" applyAlignment="1">
      <alignment horizontal="left"/>
    </xf>
    <xf numFmtId="0" fontId="0" fillId="0" borderId="23" xfId="0" applyFont="1" applyBorder="1"/>
    <xf numFmtId="0" fontId="0" fillId="0" borderId="24" xfId="0" applyFont="1" applyBorder="1"/>
    <xf numFmtId="0" fontId="0" fillId="0" borderId="20" xfId="0" applyFont="1" applyBorder="1"/>
    <xf numFmtId="0" fontId="0" fillId="0" borderId="24" xfId="0" applyFont="1" applyBorder="1" applyAlignment="1">
      <alignment horizontal="left"/>
    </xf>
    <xf numFmtId="0" fontId="0" fillId="0" borderId="20" xfId="0" applyFont="1" applyFill="1" applyBorder="1"/>
    <xf numFmtId="0" fontId="0" fillId="0" borderId="24" xfId="0" applyFont="1" applyFill="1" applyBorder="1"/>
    <xf numFmtId="0" fontId="0" fillId="0" borderId="23" xfId="0" applyFont="1" applyFill="1" applyBorder="1"/>
    <xf numFmtId="0" fontId="0" fillId="0" borderId="23" xfId="0" applyFont="1" applyFill="1" applyBorder="1" applyAlignment="1">
      <alignment horizontal="left" wrapText="1"/>
    </xf>
    <xf numFmtId="0" fontId="0" fillId="0" borderId="24" xfId="0" applyFont="1" applyFill="1" applyBorder="1" applyAlignment="1">
      <alignment horizontal="left" wrapText="1"/>
    </xf>
    <xf numFmtId="0" fontId="0" fillId="0" borderId="23" xfId="0" applyBorder="1"/>
    <xf numFmtId="0" fontId="0" fillId="0" borderId="24" xfId="0" applyBorder="1"/>
    <xf numFmtId="0" fontId="0" fillId="0" borderId="25" xfId="0" applyBorder="1" applyAlignment="1">
      <alignment horizontal="center"/>
    </xf>
    <xf numFmtId="164" fontId="4" fillId="0" borderId="26" xfId="1" applyFont="1" applyBorder="1"/>
    <xf numFmtId="164" fontId="9" fillId="0" borderId="26" xfId="1" applyFont="1" applyBorder="1"/>
    <xf numFmtId="0" fontId="4" fillId="0" borderId="1" xfId="0" applyFont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164" fontId="9" fillId="0" borderId="1" xfId="1" applyFont="1" applyFill="1" applyBorder="1"/>
    <xf numFmtId="164" fontId="4" fillId="0" borderId="1" xfId="1" applyFont="1" applyFill="1" applyBorder="1"/>
    <xf numFmtId="164" fontId="0" fillId="0" borderId="1" xfId="1" applyFont="1" applyFill="1" applyBorder="1"/>
    <xf numFmtId="0" fontId="4" fillId="3" borderId="6" xfId="0" applyFont="1" applyFill="1" applyBorder="1" applyAlignment="1">
      <alignment horizontal="center"/>
    </xf>
    <xf numFmtId="164" fontId="4" fillId="0" borderId="0" xfId="1" applyFont="1" applyBorder="1"/>
    <xf numFmtId="164" fontId="4" fillId="0" borderId="0" xfId="1" applyFont="1" applyFill="1" applyBorder="1"/>
    <xf numFmtId="164" fontId="0" fillId="0" borderId="26" xfId="0" applyNumberFormat="1" applyBorder="1"/>
    <xf numFmtId="164" fontId="0" fillId="0" borderId="27" xfId="0" applyNumberFormat="1" applyBorder="1"/>
    <xf numFmtId="164" fontId="9" fillId="0" borderId="0" xfId="1" applyFont="1" applyBorder="1"/>
    <xf numFmtId="164" fontId="9" fillId="0" borderId="0" xfId="1" applyFont="1" applyFill="1" applyBorder="1"/>
    <xf numFmtId="164" fontId="9" fillId="0" borderId="26" xfId="0" applyNumberFormat="1" applyFont="1" applyBorder="1"/>
    <xf numFmtId="164" fontId="9" fillId="0" borderId="27" xfId="0" applyNumberFormat="1" applyFont="1" applyBorder="1"/>
    <xf numFmtId="0" fontId="4" fillId="3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vertical="center" wrapText="1"/>
    </xf>
    <xf numFmtId="0" fontId="0" fillId="0" borderId="28" xfId="0" applyBorder="1" applyAlignment="1">
      <alignment horizontal="center"/>
    </xf>
    <xf numFmtId="165" fontId="0" fillId="0" borderId="28" xfId="0" applyNumberFormat="1" applyBorder="1"/>
    <xf numFmtId="165" fontId="4" fillId="0" borderId="28" xfId="0" applyNumberFormat="1" applyFont="1" applyBorder="1"/>
    <xf numFmtId="0" fontId="4" fillId="3" borderId="9" xfId="0" applyFont="1" applyFill="1" applyBorder="1" applyAlignment="1">
      <alignment horizontal="center" wrapText="1"/>
    </xf>
    <xf numFmtId="0" fontId="0" fillId="0" borderId="29" xfId="0" applyBorder="1" applyAlignment="1">
      <alignment vertical="center"/>
    </xf>
    <xf numFmtId="0" fontId="13" fillId="2" borderId="2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 wrapText="1"/>
    </xf>
    <xf numFmtId="164" fontId="9" fillId="0" borderId="1" xfId="0" applyNumberFormat="1" applyFont="1" applyBorder="1"/>
    <xf numFmtId="164" fontId="9" fillId="0" borderId="29" xfId="0" applyNumberFormat="1" applyFont="1" applyBorder="1"/>
    <xf numFmtId="164" fontId="10" fillId="2" borderId="16" xfId="1" applyFont="1" applyFill="1" applyBorder="1"/>
    <xf numFmtId="164" fontId="10" fillId="5" borderId="17" xfId="0" applyNumberFormat="1" applyFont="1" applyFill="1" applyBorder="1"/>
    <xf numFmtId="0" fontId="4" fillId="6" borderId="1" xfId="0" applyFont="1" applyFill="1" applyBorder="1" applyAlignment="1">
      <alignment horizontal="center"/>
    </xf>
    <xf numFmtId="164" fontId="4" fillId="0" borderId="26" xfId="0" applyNumberFormat="1" applyFont="1" applyBorder="1"/>
    <xf numFmtId="164" fontId="4" fillId="0" borderId="27" xfId="0" applyNumberFormat="1" applyFont="1" applyBorder="1"/>
    <xf numFmtId="0" fontId="4" fillId="8" borderId="1" xfId="0" applyFont="1" applyFill="1" applyBorder="1"/>
    <xf numFmtId="164" fontId="4" fillId="0" borderId="1" xfId="0" applyNumberFormat="1" applyFont="1" applyBorder="1"/>
    <xf numFmtId="165" fontId="9" fillId="0" borderId="1" xfId="0" applyNumberFormat="1" applyFont="1" applyBorder="1"/>
    <xf numFmtId="164" fontId="10" fillId="2" borderId="4" xfId="1" applyFont="1" applyFill="1" applyBorder="1"/>
    <xf numFmtId="0" fontId="9" fillId="0" borderId="0" xfId="0" applyFont="1"/>
    <xf numFmtId="165" fontId="9" fillId="0" borderId="28" xfId="0" applyNumberFormat="1" applyFont="1" applyBorder="1"/>
    <xf numFmtId="164" fontId="9" fillId="0" borderId="10" xfId="1" applyFont="1" applyBorder="1"/>
    <xf numFmtId="164" fontId="9" fillId="0" borderId="10" xfId="0" applyNumberFormat="1" applyFont="1" applyBorder="1"/>
    <xf numFmtId="164" fontId="9" fillId="0" borderId="6" xfId="0" applyNumberFormat="1" applyFont="1" applyBorder="1"/>
    <xf numFmtId="164" fontId="0" fillId="0" borderId="1" xfId="0" applyNumberFormat="1" applyBorder="1"/>
    <xf numFmtId="0" fontId="0" fillId="0" borderId="0" xfId="0" applyAlignment="1">
      <alignment horizontal="center"/>
    </xf>
    <xf numFmtId="0" fontId="0" fillId="6" borderId="1" xfId="0" applyFill="1" applyBorder="1" applyAlignment="1">
      <alignment horizontal="center"/>
    </xf>
    <xf numFmtId="0" fontId="4" fillId="8" borderId="1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165" fontId="2" fillId="2" borderId="30" xfId="0" applyNumberFormat="1" applyFont="1" applyFill="1" applyBorder="1"/>
    <xf numFmtId="164" fontId="0" fillId="0" borderId="6" xfId="0" applyNumberFormat="1" applyBorder="1"/>
    <xf numFmtId="164" fontId="2" fillId="2" borderId="17" xfId="1" applyFont="1" applyFill="1" applyBorder="1"/>
    <xf numFmtId="164" fontId="4" fillId="0" borderId="6" xfId="0" applyNumberFormat="1" applyFont="1" applyBorder="1"/>
    <xf numFmtId="165" fontId="2" fillId="2" borderId="17" xfId="1" applyNumberFormat="1" applyFont="1" applyFill="1" applyBorder="1"/>
    <xf numFmtId="165" fontId="7" fillId="2" borderId="17" xfId="0" applyNumberFormat="1" applyFont="1" applyFill="1" applyBorder="1"/>
    <xf numFmtId="165" fontId="10" fillId="2" borderId="17" xfId="1" applyNumberFormat="1" applyFont="1" applyFill="1" applyBorder="1"/>
    <xf numFmtId="164" fontId="7" fillId="2" borderId="17" xfId="1" applyFont="1" applyFill="1" applyBorder="1"/>
    <xf numFmtId="164" fontId="10" fillId="2" borderId="17" xfId="1" applyFont="1" applyFill="1" applyBorder="1"/>
    <xf numFmtId="0" fontId="0" fillId="2" borderId="12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2" fillId="5" borderId="15" xfId="0" applyFont="1" applyFill="1" applyBorder="1" applyAlignment="1">
      <alignment horizontal="center"/>
    </xf>
    <xf numFmtId="0" fontId="2" fillId="5" borderId="16" xfId="0" applyFont="1" applyFill="1" applyBorder="1" applyAlignment="1">
      <alignment horizontal="center"/>
    </xf>
    <xf numFmtId="0" fontId="8" fillId="7" borderId="0" xfId="0" applyFont="1" applyFill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0" fontId="3" fillId="4" borderId="0" xfId="0" applyFont="1" applyFill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0" fillId="2" borderId="22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164" fontId="2" fillId="5" borderId="16" xfId="0" applyNumberFormat="1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/>
    </xf>
    <xf numFmtId="0" fontId="2" fillId="2" borderId="16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952501</xdr:colOff>
      <xdr:row>3</xdr:row>
      <xdr:rowOff>457200</xdr:rowOff>
    </xdr:from>
    <xdr:ext cx="5895974" cy="1323975"/>
    <xdr:sp macro="" textlink="">
      <xdr:nvSpPr>
        <xdr:cNvPr id="2" name="Rectángulo 6"/>
        <xdr:cNvSpPr/>
      </xdr:nvSpPr>
      <xdr:spPr>
        <a:xfrm>
          <a:off x="5200651" y="1114425"/>
          <a:ext cx="5895974" cy="1323975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s-ES" sz="8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   N O     A P L I C A</a:t>
          </a:r>
        </a:p>
      </xdr:txBody>
    </xdr:sp>
    <xdr:clientData/>
  </xdr:oneCellAnchor>
  <xdr:oneCellAnchor>
    <xdr:from>
      <xdr:col>4</xdr:col>
      <xdr:colOff>428625</xdr:colOff>
      <xdr:row>14</xdr:row>
      <xdr:rowOff>28575</xdr:rowOff>
    </xdr:from>
    <xdr:ext cx="6057900" cy="819150"/>
    <xdr:sp macro="" textlink="">
      <xdr:nvSpPr>
        <xdr:cNvPr id="3" name="Rectángulo 7"/>
        <xdr:cNvSpPr/>
      </xdr:nvSpPr>
      <xdr:spPr>
        <a:xfrm>
          <a:off x="5648325" y="3305175"/>
          <a:ext cx="6057900" cy="819150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s-ES" sz="8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N O  A P L I C A</a:t>
          </a:r>
        </a:p>
      </xdr:txBody>
    </xdr:sp>
    <xdr:clientData/>
  </xdr:oneCellAnchor>
  <xdr:oneCellAnchor>
    <xdr:from>
      <xdr:col>4</xdr:col>
      <xdr:colOff>276226</xdr:colOff>
      <xdr:row>22</xdr:row>
      <xdr:rowOff>95250</xdr:rowOff>
    </xdr:from>
    <xdr:ext cx="5486400" cy="1323975"/>
    <xdr:sp macro="" textlink="">
      <xdr:nvSpPr>
        <xdr:cNvPr id="4" name="Rectángulo 8"/>
        <xdr:cNvSpPr/>
      </xdr:nvSpPr>
      <xdr:spPr>
        <a:xfrm>
          <a:off x="5495926" y="5343525"/>
          <a:ext cx="5486400" cy="1323975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s-ES" sz="8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    N O    A P L I C A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952501</xdr:colOff>
      <xdr:row>3</xdr:row>
      <xdr:rowOff>457200</xdr:rowOff>
    </xdr:from>
    <xdr:ext cx="5895974" cy="1323975"/>
    <xdr:sp macro="" textlink="">
      <xdr:nvSpPr>
        <xdr:cNvPr id="2" name="Rectángulo 6"/>
        <xdr:cNvSpPr/>
      </xdr:nvSpPr>
      <xdr:spPr>
        <a:xfrm>
          <a:off x="5200651" y="1114425"/>
          <a:ext cx="5895974" cy="1323975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s-ES" sz="8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   N O     A P L I C A</a:t>
          </a:r>
        </a:p>
      </xdr:txBody>
    </xdr:sp>
    <xdr:clientData/>
  </xdr:oneCellAnchor>
  <xdr:oneCellAnchor>
    <xdr:from>
      <xdr:col>4</xdr:col>
      <xdr:colOff>428625</xdr:colOff>
      <xdr:row>14</xdr:row>
      <xdr:rowOff>28575</xdr:rowOff>
    </xdr:from>
    <xdr:ext cx="6057900" cy="819150"/>
    <xdr:sp macro="" textlink="">
      <xdr:nvSpPr>
        <xdr:cNvPr id="3" name="Rectángulo 7"/>
        <xdr:cNvSpPr/>
      </xdr:nvSpPr>
      <xdr:spPr>
        <a:xfrm>
          <a:off x="5648325" y="3305175"/>
          <a:ext cx="6057900" cy="819150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s-ES" sz="8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N O  A P L I C A</a:t>
          </a:r>
        </a:p>
      </xdr:txBody>
    </xdr:sp>
    <xdr:clientData/>
  </xdr:oneCellAnchor>
  <xdr:oneCellAnchor>
    <xdr:from>
      <xdr:col>4</xdr:col>
      <xdr:colOff>276226</xdr:colOff>
      <xdr:row>22</xdr:row>
      <xdr:rowOff>95250</xdr:rowOff>
    </xdr:from>
    <xdr:ext cx="5486400" cy="1323975"/>
    <xdr:sp macro="" textlink="">
      <xdr:nvSpPr>
        <xdr:cNvPr id="4" name="Rectángulo 8"/>
        <xdr:cNvSpPr/>
      </xdr:nvSpPr>
      <xdr:spPr>
        <a:xfrm>
          <a:off x="5495926" y="5343525"/>
          <a:ext cx="5486400" cy="1323975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s-ES" sz="8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    N O    A P L I C A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952501</xdr:colOff>
      <xdr:row>3</xdr:row>
      <xdr:rowOff>457200</xdr:rowOff>
    </xdr:from>
    <xdr:ext cx="5895974" cy="1323975"/>
    <xdr:sp macro="" textlink="">
      <xdr:nvSpPr>
        <xdr:cNvPr id="7" name="Rectángulo 6"/>
        <xdr:cNvSpPr/>
      </xdr:nvSpPr>
      <xdr:spPr>
        <a:xfrm>
          <a:off x="5200651" y="1114425"/>
          <a:ext cx="5895974" cy="1323975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s-ES" sz="8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   N O     A P L I C A</a:t>
          </a:r>
        </a:p>
      </xdr:txBody>
    </xdr:sp>
    <xdr:clientData/>
  </xdr:oneCellAnchor>
  <xdr:oneCellAnchor>
    <xdr:from>
      <xdr:col>4</xdr:col>
      <xdr:colOff>428625</xdr:colOff>
      <xdr:row>14</xdr:row>
      <xdr:rowOff>28575</xdr:rowOff>
    </xdr:from>
    <xdr:ext cx="6057900" cy="819150"/>
    <xdr:sp macro="" textlink="">
      <xdr:nvSpPr>
        <xdr:cNvPr id="8" name="Rectángulo 7"/>
        <xdr:cNvSpPr/>
      </xdr:nvSpPr>
      <xdr:spPr>
        <a:xfrm>
          <a:off x="5648325" y="3305175"/>
          <a:ext cx="6057900" cy="819150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s-ES" sz="8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N O  A P L I C A</a:t>
          </a:r>
        </a:p>
      </xdr:txBody>
    </xdr:sp>
    <xdr:clientData/>
  </xdr:oneCellAnchor>
  <xdr:oneCellAnchor>
    <xdr:from>
      <xdr:col>4</xdr:col>
      <xdr:colOff>276226</xdr:colOff>
      <xdr:row>22</xdr:row>
      <xdr:rowOff>95250</xdr:rowOff>
    </xdr:from>
    <xdr:ext cx="5486400" cy="1323975"/>
    <xdr:sp macro="" textlink="">
      <xdr:nvSpPr>
        <xdr:cNvPr id="9" name="Rectángulo 8"/>
        <xdr:cNvSpPr/>
      </xdr:nvSpPr>
      <xdr:spPr>
        <a:xfrm>
          <a:off x="5495926" y="5343525"/>
          <a:ext cx="5486400" cy="1323975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s-ES" sz="8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    N O    A P L I C A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428625</xdr:colOff>
      <xdr:row>21</xdr:row>
      <xdr:rowOff>28575</xdr:rowOff>
    </xdr:from>
    <xdr:ext cx="6057900" cy="819150"/>
    <xdr:sp macro="" textlink="">
      <xdr:nvSpPr>
        <xdr:cNvPr id="3" name="Rectángulo 7"/>
        <xdr:cNvSpPr/>
      </xdr:nvSpPr>
      <xdr:spPr>
        <a:xfrm>
          <a:off x="5648325" y="3305175"/>
          <a:ext cx="6057900" cy="819150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s-ES" sz="8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N O  A P L I C A</a:t>
          </a:r>
        </a:p>
      </xdr:txBody>
    </xdr:sp>
    <xdr:clientData/>
  </xdr:oneCellAnchor>
  <xdr:oneCellAnchor>
    <xdr:from>
      <xdr:col>4</xdr:col>
      <xdr:colOff>276226</xdr:colOff>
      <xdr:row>28</xdr:row>
      <xdr:rowOff>95250</xdr:rowOff>
    </xdr:from>
    <xdr:ext cx="5486400" cy="1323975"/>
    <xdr:sp macro="" textlink="">
      <xdr:nvSpPr>
        <xdr:cNvPr id="4" name="Rectángulo 8"/>
        <xdr:cNvSpPr/>
      </xdr:nvSpPr>
      <xdr:spPr>
        <a:xfrm>
          <a:off x="5495926" y="5343525"/>
          <a:ext cx="5486400" cy="1323975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s-ES" sz="8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    N O    A P L I C A</a:t>
          </a: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428625</xdr:colOff>
      <xdr:row>94</xdr:row>
      <xdr:rowOff>28575</xdr:rowOff>
    </xdr:from>
    <xdr:ext cx="6057900" cy="819150"/>
    <xdr:sp macro="" textlink="">
      <xdr:nvSpPr>
        <xdr:cNvPr id="2" name="Rectángulo 7"/>
        <xdr:cNvSpPr/>
      </xdr:nvSpPr>
      <xdr:spPr>
        <a:xfrm>
          <a:off x="6553200" y="19202400"/>
          <a:ext cx="6057900" cy="819150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s-ES" sz="8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N O  A P L I C A</a:t>
          </a: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428625</xdr:colOff>
      <xdr:row>89</xdr:row>
      <xdr:rowOff>28575</xdr:rowOff>
    </xdr:from>
    <xdr:ext cx="6057900" cy="819150"/>
    <xdr:sp macro="" textlink="">
      <xdr:nvSpPr>
        <xdr:cNvPr id="2" name="Rectángulo 7"/>
        <xdr:cNvSpPr/>
      </xdr:nvSpPr>
      <xdr:spPr>
        <a:xfrm>
          <a:off x="5514975" y="4619625"/>
          <a:ext cx="6057900" cy="819150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s-ES" sz="8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N O  A P L I C A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28"/>
  <sheetViews>
    <sheetView workbookViewId="0">
      <selection activeCell="C15" sqref="C15"/>
    </sheetView>
  </sheetViews>
  <sheetFormatPr baseColWidth="10" defaultRowHeight="15" x14ac:dyDescent="0.25"/>
  <cols>
    <col min="1" max="1" width="4.140625" customWidth="1"/>
    <col min="2" max="2" width="12.42578125" customWidth="1"/>
    <col min="3" max="3" width="47.140625" customWidth="1"/>
    <col min="4" max="4" width="14.5703125" customWidth="1"/>
    <col min="5" max="5" width="12.7109375" customWidth="1"/>
    <col min="6" max="6" width="12.85546875" customWidth="1"/>
    <col min="7" max="7" width="15.140625" customWidth="1"/>
    <col min="8" max="8" width="13.140625" customWidth="1"/>
    <col min="9" max="9" width="12.85546875" customWidth="1"/>
    <col min="10" max="10" width="13.42578125" customWidth="1"/>
    <col min="11" max="11" width="15.140625" customWidth="1"/>
    <col min="12" max="12" width="13.42578125" customWidth="1"/>
    <col min="13" max="13" width="14.85546875" customWidth="1"/>
    <col min="14" max="14" width="13.85546875" customWidth="1"/>
    <col min="15" max="15" width="14.5703125" customWidth="1"/>
    <col min="16" max="16" width="12.85546875" customWidth="1"/>
    <col min="17" max="17" width="13" customWidth="1"/>
  </cols>
  <sheetData>
    <row r="2" spans="1:20" ht="21" x14ac:dyDescent="0.35">
      <c r="A2" s="196" t="s">
        <v>13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</row>
    <row r="3" spans="1:20" ht="15.75" thickBot="1" x14ac:dyDescent="0.3">
      <c r="E3" s="31" t="s">
        <v>35</v>
      </c>
      <c r="F3" s="56" t="s">
        <v>36</v>
      </c>
      <c r="G3" s="31" t="s">
        <v>18</v>
      </c>
      <c r="H3" s="31" t="s">
        <v>19</v>
      </c>
      <c r="I3" s="31" t="s">
        <v>20</v>
      </c>
      <c r="J3" s="31" t="s">
        <v>21</v>
      </c>
      <c r="K3" s="31" t="s">
        <v>17</v>
      </c>
      <c r="L3" s="45" t="s">
        <v>22</v>
      </c>
      <c r="M3" s="31" t="s">
        <v>23</v>
      </c>
      <c r="N3" s="31" t="s">
        <v>24</v>
      </c>
      <c r="O3" s="31" t="s">
        <v>25</v>
      </c>
      <c r="P3" s="31" t="s">
        <v>26</v>
      </c>
      <c r="Q3" s="31"/>
    </row>
    <row r="4" spans="1:20" ht="45" x14ac:dyDescent="0.25">
      <c r="A4" s="17" t="s">
        <v>2</v>
      </c>
      <c r="B4" s="11" t="s">
        <v>1</v>
      </c>
      <c r="C4" s="11" t="s">
        <v>0</v>
      </c>
      <c r="D4" s="5" t="s">
        <v>3</v>
      </c>
      <c r="E4" s="30" t="s">
        <v>28</v>
      </c>
      <c r="F4" s="57" t="s">
        <v>27</v>
      </c>
      <c r="G4" s="30" t="s">
        <v>29</v>
      </c>
      <c r="H4" s="30" t="s">
        <v>8</v>
      </c>
      <c r="I4" s="30" t="s">
        <v>9</v>
      </c>
      <c r="J4" s="30" t="s">
        <v>10</v>
      </c>
      <c r="K4" s="30" t="s">
        <v>30</v>
      </c>
      <c r="L4" s="46" t="s">
        <v>31</v>
      </c>
      <c r="M4" s="30" t="s">
        <v>11</v>
      </c>
      <c r="N4" s="30" t="s">
        <v>32</v>
      </c>
      <c r="O4" s="30" t="s">
        <v>37</v>
      </c>
      <c r="P4" s="30" t="s">
        <v>38</v>
      </c>
      <c r="Q4" s="14" t="s">
        <v>7</v>
      </c>
    </row>
    <row r="5" spans="1:20" ht="15.75" thickBot="1" x14ac:dyDescent="0.3">
      <c r="A5" s="6"/>
      <c r="B5" s="6"/>
      <c r="C5" s="8"/>
      <c r="D5" s="9">
        <v>0</v>
      </c>
      <c r="E5" s="9">
        <v>0</v>
      </c>
      <c r="F5" s="58">
        <v>0</v>
      </c>
      <c r="G5" s="12">
        <v>0</v>
      </c>
      <c r="H5" s="12">
        <v>0</v>
      </c>
      <c r="I5" s="12">
        <v>0</v>
      </c>
      <c r="J5" s="12">
        <v>0</v>
      </c>
      <c r="K5" s="12">
        <v>0</v>
      </c>
      <c r="L5" s="26">
        <v>0</v>
      </c>
      <c r="M5" s="12">
        <v>0</v>
      </c>
      <c r="N5" s="12">
        <v>0</v>
      </c>
      <c r="O5" s="12">
        <v>0</v>
      </c>
      <c r="P5" s="12">
        <v>0</v>
      </c>
      <c r="Q5" s="12">
        <f>SUM(G5:P5)</f>
        <v>0</v>
      </c>
    </row>
    <row r="6" spans="1:20" ht="15.75" thickBot="1" x14ac:dyDescent="0.3">
      <c r="A6" s="197" t="s">
        <v>4</v>
      </c>
      <c r="B6" s="198"/>
      <c r="C6" s="198"/>
      <c r="D6" s="54">
        <f t="shared" ref="D6:P6" si="0">SUM(D5)</f>
        <v>0</v>
      </c>
      <c r="E6" s="16">
        <v>0</v>
      </c>
      <c r="F6" s="59">
        <v>0</v>
      </c>
      <c r="G6" s="16">
        <f t="shared" si="0"/>
        <v>0</v>
      </c>
      <c r="H6" s="16">
        <f t="shared" si="0"/>
        <v>0</v>
      </c>
      <c r="I6" s="16">
        <f t="shared" si="0"/>
        <v>0</v>
      </c>
      <c r="J6" s="16">
        <f t="shared" si="0"/>
        <v>0</v>
      </c>
      <c r="K6" s="16">
        <f t="shared" si="0"/>
        <v>0</v>
      </c>
      <c r="L6" s="47">
        <f t="shared" si="0"/>
        <v>0</v>
      </c>
      <c r="M6" s="16">
        <f t="shared" si="0"/>
        <v>0</v>
      </c>
      <c r="N6" s="16">
        <f t="shared" si="0"/>
        <v>0</v>
      </c>
      <c r="O6" s="16">
        <f t="shared" si="0"/>
        <v>0</v>
      </c>
      <c r="P6" s="16">
        <f t="shared" si="0"/>
        <v>0</v>
      </c>
      <c r="Q6" s="13">
        <f>Q5</f>
        <v>0</v>
      </c>
    </row>
    <row r="7" spans="1:20" ht="15.75" thickBot="1" x14ac:dyDescent="0.3">
      <c r="A7" s="6"/>
      <c r="B7" s="6"/>
      <c r="C7" s="7"/>
      <c r="D7" s="9">
        <v>0</v>
      </c>
      <c r="E7" s="9">
        <v>0</v>
      </c>
      <c r="F7" s="58">
        <v>0</v>
      </c>
      <c r="G7" s="12">
        <v>0</v>
      </c>
      <c r="H7" s="12">
        <v>0</v>
      </c>
      <c r="I7" s="12">
        <v>0</v>
      </c>
      <c r="J7" s="12">
        <v>0</v>
      </c>
      <c r="K7" s="12">
        <v>0</v>
      </c>
      <c r="L7" s="12">
        <v>0</v>
      </c>
      <c r="M7" s="12">
        <v>0</v>
      </c>
      <c r="N7" s="12">
        <v>0</v>
      </c>
      <c r="O7" s="12">
        <v>0</v>
      </c>
      <c r="P7" s="12">
        <v>0</v>
      </c>
      <c r="Q7" s="12">
        <f t="shared" ref="Q7" si="1">SUM(G7:P7)</f>
        <v>0</v>
      </c>
    </row>
    <row r="8" spans="1:20" ht="15.75" thickBot="1" x14ac:dyDescent="0.3">
      <c r="A8" s="197" t="s">
        <v>5</v>
      </c>
      <c r="B8" s="198"/>
      <c r="C8" s="198"/>
      <c r="D8" s="54">
        <f>SUM(D7:D7)</f>
        <v>0</v>
      </c>
      <c r="E8" s="16">
        <v>0</v>
      </c>
      <c r="F8" s="59">
        <v>0</v>
      </c>
      <c r="G8" s="16">
        <f t="shared" ref="G8:Q8" si="2">SUM(G7:G7)</f>
        <v>0</v>
      </c>
      <c r="H8" s="16">
        <f t="shared" si="2"/>
        <v>0</v>
      </c>
      <c r="I8" s="16">
        <f t="shared" si="2"/>
        <v>0</v>
      </c>
      <c r="J8" s="16">
        <f t="shared" si="2"/>
        <v>0</v>
      </c>
      <c r="K8" s="16">
        <f t="shared" si="2"/>
        <v>0</v>
      </c>
      <c r="L8" s="47">
        <f t="shared" si="2"/>
        <v>0</v>
      </c>
      <c r="M8" s="16">
        <f t="shared" si="2"/>
        <v>0</v>
      </c>
      <c r="N8" s="16">
        <f t="shared" si="2"/>
        <v>0</v>
      </c>
      <c r="O8" s="16">
        <f t="shared" si="2"/>
        <v>0</v>
      </c>
      <c r="P8" s="16">
        <f t="shared" si="2"/>
        <v>0</v>
      </c>
      <c r="Q8" s="16">
        <f t="shared" si="2"/>
        <v>0</v>
      </c>
    </row>
    <row r="9" spans="1:20" ht="15.75" thickBot="1" x14ac:dyDescent="0.3">
      <c r="A9" s="3"/>
      <c r="B9" s="3"/>
      <c r="C9" s="19"/>
      <c r="D9" s="55">
        <v>0</v>
      </c>
      <c r="E9" s="9">
        <v>0</v>
      </c>
      <c r="F9" s="58">
        <v>0</v>
      </c>
      <c r="G9" s="9">
        <v>0</v>
      </c>
      <c r="H9" s="9">
        <v>0</v>
      </c>
      <c r="I9" s="9">
        <v>0</v>
      </c>
      <c r="J9" s="9">
        <v>0</v>
      </c>
      <c r="K9" s="9">
        <v>0</v>
      </c>
      <c r="L9" s="9">
        <v>0</v>
      </c>
      <c r="M9" s="9">
        <v>0</v>
      </c>
      <c r="N9" s="9">
        <v>0</v>
      </c>
      <c r="O9" s="9">
        <v>0</v>
      </c>
      <c r="P9" s="9">
        <v>0</v>
      </c>
      <c r="Q9" s="12">
        <f>SUM(G9:P9)</f>
        <v>0</v>
      </c>
    </row>
    <row r="10" spans="1:20" ht="15.75" thickBot="1" x14ac:dyDescent="0.3">
      <c r="A10" s="197" t="s">
        <v>6</v>
      </c>
      <c r="B10" s="198"/>
      <c r="C10" s="199"/>
      <c r="D10" s="20">
        <f>SUM(D9:D9)</f>
        <v>0</v>
      </c>
      <c r="E10" s="20">
        <v>0</v>
      </c>
      <c r="F10" s="60">
        <v>0</v>
      </c>
      <c r="G10" s="21">
        <f t="shared" ref="G10:Q10" si="3">SUM(G9:G9)</f>
        <v>0</v>
      </c>
      <c r="H10" s="22">
        <f t="shared" si="3"/>
        <v>0</v>
      </c>
      <c r="I10" s="21">
        <f t="shared" si="3"/>
        <v>0</v>
      </c>
      <c r="J10" s="28">
        <f t="shared" si="3"/>
        <v>0</v>
      </c>
      <c r="K10" s="29">
        <f t="shared" si="3"/>
        <v>0</v>
      </c>
      <c r="L10" s="48">
        <f t="shared" si="3"/>
        <v>0</v>
      </c>
      <c r="M10" s="21">
        <f t="shared" si="3"/>
        <v>0</v>
      </c>
      <c r="N10" s="21">
        <f t="shared" si="3"/>
        <v>0</v>
      </c>
      <c r="O10" s="21">
        <f t="shared" si="3"/>
        <v>0</v>
      </c>
      <c r="P10" s="21">
        <f t="shared" si="3"/>
        <v>0</v>
      </c>
      <c r="Q10" s="21">
        <f t="shared" si="3"/>
        <v>0</v>
      </c>
    </row>
    <row r="11" spans="1:20" ht="15.75" thickBot="1" x14ac:dyDescent="0.3">
      <c r="A11" s="190" t="s">
        <v>12</v>
      </c>
      <c r="B11" s="191"/>
      <c r="C11" s="191"/>
      <c r="D11" s="23">
        <f>D6+D8+D10</f>
        <v>0</v>
      </c>
      <c r="E11" s="23">
        <v>0</v>
      </c>
      <c r="F11" s="61">
        <v>0</v>
      </c>
      <c r="G11" s="23">
        <f t="shared" ref="G11:Q11" si="4">G6+G8+G10</f>
        <v>0</v>
      </c>
      <c r="H11" s="24">
        <f t="shared" si="4"/>
        <v>0</v>
      </c>
      <c r="I11" s="23">
        <f t="shared" si="4"/>
        <v>0</v>
      </c>
      <c r="J11" s="24">
        <f t="shared" si="4"/>
        <v>0</v>
      </c>
      <c r="K11" s="23">
        <f t="shared" si="4"/>
        <v>0</v>
      </c>
      <c r="L11" s="49">
        <f t="shared" si="4"/>
        <v>0</v>
      </c>
      <c r="M11" s="23">
        <f t="shared" si="4"/>
        <v>0</v>
      </c>
      <c r="N11" s="23">
        <f t="shared" si="4"/>
        <v>0</v>
      </c>
      <c r="O11" s="24">
        <f t="shared" si="4"/>
        <v>0</v>
      </c>
      <c r="P11" s="23">
        <f t="shared" si="4"/>
        <v>0</v>
      </c>
      <c r="Q11" s="25">
        <f t="shared" si="4"/>
        <v>0</v>
      </c>
    </row>
    <row r="12" spans="1:20" x14ac:dyDescent="0.25">
      <c r="D12" s="1"/>
    </row>
    <row r="13" spans="1:20" ht="21" x14ac:dyDescent="0.35">
      <c r="A13" s="196" t="s">
        <v>14</v>
      </c>
      <c r="B13" s="196"/>
      <c r="C13" s="196"/>
      <c r="D13" s="196"/>
      <c r="E13" s="196"/>
      <c r="F13" s="196"/>
      <c r="G13" s="196"/>
      <c r="H13" s="196"/>
      <c r="I13" s="196"/>
      <c r="J13" s="196"/>
      <c r="K13" s="196"/>
      <c r="L13" s="196"/>
      <c r="M13" s="196"/>
      <c r="N13" s="196"/>
      <c r="O13" s="196"/>
      <c r="P13" s="196"/>
      <c r="Q13" s="196"/>
    </row>
    <row r="14" spans="1:20" x14ac:dyDescent="0.25">
      <c r="E14" s="31" t="s">
        <v>35</v>
      </c>
      <c r="F14" s="56" t="s">
        <v>36</v>
      </c>
      <c r="G14" s="31" t="s">
        <v>18</v>
      </c>
      <c r="H14" s="31" t="s">
        <v>19</v>
      </c>
      <c r="I14" s="31" t="s">
        <v>20</v>
      </c>
      <c r="J14" s="31" t="s">
        <v>21</v>
      </c>
      <c r="K14" s="31" t="s">
        <v>17</v>
      </c>
      <c r="L14" s="45" t="s">
        <v>22</v>
      </c>
      <c r="M14" s="31" t="s">
        <v>23</v>
      </c>
      <c r="N14" s="31" t="s">
        <v>24</v>
      </c>
      <c r="O14" s="31" t="s">
        <v>25</v>
      </c>
      <c r="P14" s="31" t="s">
        <v>26</v>
      </c>
      <c r="Q14" s="31"/>
      <c r="R14" s="36"/>
      <c r="S14" s="36"/>
      <c r="T14" s="36"/>
    </row>
    <row r="15" spans="1:20" ht="45" x14ac:dyDescent="0.25">
      <c r="A15" s="17" t="s">
        <v>2</v>
      </c>
      <c r="B15" s="11" t="s">
        <v>1</v>
      </c>
      <c r="C15" s="11" t="s">
        <v>0</v>
      </c>
      <c r="D15" s="11" t="s">
        <v>3</v>
      </c>
      <c r="E15" s="27" t="s">
        <v>28</v>
      </c>
      <c r="F15" s="62" t="s">
        <v>27</v>
      </c>
      <c r="G15" s="50" t="s">
        <v>29</v>
      </c>
      <c r="H15" s="27" t="s">
        <v>8</v>
      </c>
      <c r="I15" s="27" t="s">
        <v>9</v>
      </c>
      <c r="J15" s="27" t="s">
        <v>10</v>
      </c>
      <c r="K15" s="27" t="s">
        <v>30</v>
      </c>
      <c r="L15" s="46" t="s">
        <v>31</v>
      </c>
      <c r="M15" s="30" t="s">
        <v>11</v>
      </c>
      <c r="N15" s="30" t="s">
        <v>32</v>
      </c>
      <c r="O15" s="30" t="s">
        <v>37</v>
      </c>
      <c r="P15" s="30" t="s">
        <v>38</v>
      </c>
      <c r="Q15" s="14" t="s">
        <v>16</v>
      </c>
      <c r="R15" s="37"/>
      <c r="S15" s="37"/>
      <c r="T15" s="38"/>
    </row>
    <row r="16" spans="1:20" x14ac:dyDescent="0.25">
      <c r="A16" s="32"/>
      <c r="B16" s="32"/>
      <c r="C16" s="33"/>
      <c r="D16" s="34">
        <v>0</v>
      </c>
      <c r="E16" s="34">
        <v>0</v>
      </c>
      <c r="F16" s="63">
        <v>0</v>
      </c>
      <c r="G16" s="34">
        <v>0</v>
      </c>
      <c r="H16" s="34">
        <v>0</v>
      </c>
      <c r="I16" s="34">
        <v>0</v>
      </c>
      <c r="J16" s="35">
        <v>0</v>
      </c>
      <c r="K16" s="35">
        <v>0</v>
      </c>
      <c r="L16" s="51">
        <v>0</v>
      </c>
      <c r="M16" s="35">
        <v>0</v>
      </c>
      <c r="N16" s="35">
        <v>0</v>
      </c>
      <c r="O16" s="35">
        <v>0</v>
      </c>
      <c r="P16" s="35">
        <v>0</v>
      </c>
      <c r="Q16" s="12">
        <f>SUM(J16:P16)</f>
        <v>0</v>
      </c>
      <c r="R16" s="39"/>
      <c r="S16" s="39"/>
      <c r="T16" s="39"/>
    </row>
    <row r="17" spans="1:20" x14ac:dyDescent="0.25">
      <c r="A17" s="3"/>
      <c r="B17" s="3"/>
      <c r="C17" s="2"/>
      <c r="D17" s="10">
        <v>0</v>
      </c>
      <c r="E17" s="10">
        <v>0</v>
      </c>
      <c r="F17" s="64">
        <v>0</v>
      </c>
      <c r="G17" s="10">
        <v>0</v>
      </c>
      <c r="H17" s="10">
        <v>0</v>
      </c>
      <c r="I17" s="10">
        <v>0</v>
      </c>
      <c r="J17" s="12">
        <v>0</v>
      </c>
      <c r="K17" s="12">
        <v>0</v>
      </c>
      <c r="L17" s="26">
        <v>0</v>
      </c>
      <c r="M17" s="12">
        <v>0</v>
      </c>
      <c r="N17" s="12">
        <v>0</v>
      </c>
      <c r="O17" s="12">
        <v>0</v>
      </c>
      <c r="P17" s="12">
        <v>0</v>
      </c>
      <c r="Q17" s="12">
        <f>SUM(J17:P17)</f>
        <v>0</v>
      </c>
      <c r="R17" s="39"/>
      <c r="S17" s="39"/>
      <c r="T17" s="39"/>
    </row>
    <row r="18" spans="1:20" ht="15.75" thickBot="1" x14ac:dyDescent="0.3">
      <c r="A18" s="188" t="s">
        <v>6</v>
      </c>
      <c r="B18" s="189"/>
      <c r="C18" s="189"/>
      <c r="D18" s="15">
        <f t="shared" ref="D18:Q18" si="5">SUM(D16:D17)</f>
        <v>0</v>
      </c>
      <c r="E18" s="15">
        <f t="shared" si="5"/>
        <v>0</v>
      </c>
      <c r="F18" s="65">
        <f t="shared" si="5"/>
        <v>0</v>
      </c>
      <c r="G18" s="15">
        <f t="shared" si="5"/>
        <v>0</v>
      </c>
      <c r="H18" s="15">
        <f t="shared" si="5"/>
        <v>0</v>
      </c>
      <c r="I18" s="15">
        <f t="shared" si="5"/>
        <v>0</v>
      </c>
      <c r="J18" s="16">
        <f t="shared" si="5"/>
        <v>0</v>
      </c>
      <c r="K18" s="18">
        <f t="shared" si="5"/>
        <v>0</v>
      </c>
      <c r="L18" s="47">
        <f t="shared" si="5"/>
        <v>0</v>
      </c>
      <c r="M18" s="16">
        <f t="shared" si="5"/>
        <v>0</v>
      </c>
      <c r="N18" s="16">
        <f t="shared" si="5"/>
        <v>0</v>
      </c>
      <c r="O18" s="16">
        <f t="shared" si="5"/>
        <v>0</v>
      </c>
      <c r="P18" s="16">
        <f t="shared" si="5"/>
        <v>0</v>
      </c>
      <c r="Q18" s="16">
        <f t="shared" si="5"/>
        <v>0</v>
      </c>
      <c r="R18" s="40"/>
      <c r="S18" s="40"/>
      <c r="T18" s="40"/>
    </row>
    <row r="19" spans="1:20" ht="15.75" thickBot="1" x14ac:dyDescent="0.3">
      <c r="A19" s="190" t="s">
        <v>12</v>
      </c>
      <c r="B19" s="191"/>
      <c r="C19" s="191"/>
      <c r="D19" s="24">
        <f>D18</f>
        <v>0</v>
      </c>
      <c r="E19" s="24">
        <f t="shared" ref="E19:Q19" si="6">E18</f>
        <v>0</v>
      </c>
      <c r="F19" s="66">
        <f t="shared" si="6"/>
        <v>0</v>
      </c>
      <c r="G19" s="24">
        <f t="shared" si="6"/>
        <v>0</v>
      </c>
      <c r="H19" s="24">
        <f t="shared" si="6"/>
        <v>0</v>
      </c>
      <c r="I19" s="24">
        <f t="shared" si="6"/>
        <v>0</v>
      </c>
      <c r="J19" s="24">
        <f t="shared" si="6"/>
        <v>0</v>
      </c>
      <c r="K19" s="24">
        <f t="shared" si="6"/>
        <v>0</v>
      </c>
      <c r="L19" s="24">
        <f t="shared" si="6"/>
        <v>0</v>
      </c>
      <c r="M19" s="24">
        <f t="shared" si="6"/>
        <v>0</v>
      </c>
      <c r="N19" s="24">
        <f t="shared" si="6"/>
        <v>0</v>
      </c>
      <c r="O19" s="24">
        <f t="shared" si="6"/>
        <v>0</v>
      </c>
      <c r="P19" s="24">
        <f t="shared" si="6"/>
        <v>0</v>
      </c>
      <c r="Q19" s="24">
        <f t="shared" si="6"/>
        <v>0</v>
      </c>
      <c r="R19" s="41"/>
      <c r="S19" s="41"/>
      <c r="T19" s="41"/>
    </row>
    <row r="21" spans="1:20" ht="18.75" x14ac:dyDescent="0.3">
      <c r="A21" s="192" t="s">
        <v>33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</row>
    <row r="22" spans="1:20" x14ac:dyDescent="0.25">
      <c r="E22" s="31" t="s">
        <v>35</v>
      </c>
      <c r="F22" s="56" t="s">
        <v>36</v>
      </c>
      <c r="G22" s="31" t="s">
        <v>18</v>
      </c>
      <c r="H22" s="31" t="s">
        <v>19</v>
      </c>
      <c r="I22" s="31" t="s">
        <v>20</v>
      </c>
      <c r="J22" s="31" t="s">
        <v>21</v>
      </c>
      <c r="K22" s="31" t="s">
        <v>17</v>
      </c>
      <c r="L22" s="45" t="s">
        <v>22</v>
      </c>
      <c r="M22" s="31" t="s">
        <v>23</v>
      </c>
      <c r="N22" s="31" t="s">
        <v>24</v>
      </c>
      <c r="O22" s="31" t="s">
        <v>25</v>
      </c>
      <c r="P22" s="31" t="s">
        <v>26</v>
      </c>
      <c r="Q22" s="31"/>
    </row>
    <row r="23" spans="1:20" ht="45" x14ac:dyDescent="0.25">
      <c r="A23" s="17" t="s">
        <v>2</v>
      </c>
      <c r="B23" s="11" t="s">
        <v>1</v>
      </c>
      <c r="C23" s="11" t="s">
        <v>0</v>
      </c>
      <c r="D23" s="11" t="s">
        <v>3</v>
      </c>
      <c r="E23" s="27" t="s">
        <v>28</v>
      </c>
      <c r="F23" s="62" t="s">
        <v>27</v>
      </c>
      <c r="G23" s="50" t="s">
        <v>29</v>
      </c>
      <c r="H23" s="27" t="s">
        <v>8</v>
      </c>
      <c r="I23" s="27" t="s">
        <v>9</v>
      </c>
      <c r="J23" s="27" t="s">
        <v>10</v>
      </c>
      <c r="K23" s="27" t="s">
        <v>30</v>
      </c>
      <c r="L23" s="46" t="s">
        <v>31</v>
      </c>
      <c r="M23" s="30" t="s">
        <v>11</v>
      </c>
      <c r="N23" s="30" t="s">
        <v>32</v>
      </c>
      <c r="O23" s="30" t="s">
        <v>37</v>
      </c>
      <c r="P23" s="30" t="s">
        <v>38</v>
      </c>
      <c r="Q23" s="14" t="s">
        <v>16</v>
      </c>
    </row>
    <row r="24" spans="1:20" x14ac:dyDescent="0.25">
      <c r="A24" s="32"/>
      <c r="B24" s="32"/>
      <c r="C24" s="33"/>
      <c r="D24" s="34">
        <v>0</v>
      </c>
      <c r="E24" s="35">
        <v>0</v>
      </c>
      <c r="F24" s="67">
        <v>0</v>
      </c>
      <c r="G24" s="51">
        <v>0</v>
      </c>
      <c r="H24" s="34">
        <v>0</v>
      </c>
      <c r="I24" s="34">
        <v>0</v>
      </c>
      <c r="J24" s="35">
        <v>0</v>
      </c>
      <c r="K24" s="35">
        <v>0</v>
      </c>
      <c r="L24" s="51">
        <v>0</v>
      </c>
      <c r="M24" s="35">
        <v>0</v>
      </c>
      <c r="N24" s="35">
        <v>0</v>
      </c>
      <c r="O24" s="35">
        <v>0</v>
      </c>
      <c r="P24" s="35">
        <v>0</v>
      </c>
      <c r="Q24" s="12">
        <v>0</v>
      </c>
    </row>
    <row r="25" spans="1:20" x14ac:dyDescent="0.25">
      <c r="A25" s="193" t="s">
        <v>15</v>
      </c>
      <c r="B25" s="194"/>
      <c r="C25" s="194"/>
      <c r="D25" s="43">
        <f>SUM(D24:D24)</f>
        <v>0</v>
      </c>
      <c r="E25" s="44">
        <f>SUM(E24:E24)</f>
        <v>0</v>
      </c>
      <c r="F25" s="70">
        <f>SUM(F24:F24)</f>
        <v>0</v>
      </c>
      <c r="G25" s="52">
        <v>0</v>
      </c>
      <c r="H25" s="54">
        <f t="shared" ref="H25:Q25" si="7">SUM(H24:H24)</f>
        <v>0</v>
      </c>
      <c r="I25" s="54">
        <f t="shared" si="7"/>
        <v>0</v>
      </c>
      <c r="J25" s="16">
        <f t="shared" si="7"/>
        <v>0</v>
      </c>
      <c r="K25" s="18">
        <f t="shared" si="7"/>
        <v>0</v>
      </c>
      <c r="L25" s="47">
        <f t="shared" si="7"/>
        <v>0</v>
      </c>
      <c r="M25" s="16">
        <f t="shared" si="7"/>
        <v>0</v>
      </c>
      <c r="N25" s="16">
        <f t="shared" si="7"/>
        <v>0</v>
      </c>
      <c r="O25" s="16">
        <f t="shared" si="7"/>
        <v>0</v>
      </c>
      <c r="P25" s="16">
        <f t="shared" si="7"/>
        <v>0</v>
      </c>
      <c r="Q25" s="16">
        <f t="shared" si="7"/>
        <v>0</v>
      </c>
    </row>
    <row r="26" spans="1:20" x14ac:dyDescent="0.25">
      <c r="A26" s="3"/>
      <c r="B26" s="3"/>
      <c r="C26" s="4"/>
      <c r="D26" s="4">
        <v>0</v>
      </c>
      <c r="E26" s="12">
        <v>0</v>
      </c>
      <c r="F26" s="68">
        <v>0</v>
      </c>
      <c r="G26" s="26">
        <v>0</v>
      </c>
      <c r="H26" s="35">
        <v>0</v>
      </c>
      <c r="I26" s="35">
        <v>0</v>
      </c>
      <c r="J26" s="12">
        <v>0</v>
      </c>
      <c r="K26" s="12">
        <v>0</v>
      </c>
      <c r="L26" s="12">
        <v>0</v>
      </c>
      <c r="M26" s="12">
        <v>0</v>
      </c>
      <c r="N26" s="12">
        <v>0</v>
      </c>
      <c r="O26" s="12">
        <v>0</v>
      </c>
      <c r="P26" s="12">
        <v>0</v>
      </c>
      <c r="Q26" s="12">
        <v>0</v>
      </c>
    </row>
    <row r="27" spans="1:20" ht="15.75" thickBot="1" x14ac:dyDescent="0.3">
      <c r="A27" s="195" t="s">
        <v>34</v>
      </c>
      <c r="B27" s="195"/>
      <c r="C27" s="195"/>
      <c r="D27" s="42">
        <f t="shared" ref="D27:Q27" si="8">SUM(D26:D26)</f>
        <v>0</v>
      </c>
      <c r="E27" s="42">
        <f t="shared" si="8"/>
        <v>0</v>
      </c>
      <c r="F27" s="69">
        <f t="shared" si="8"/>
        <v>0</v>
      </c>
      <c r="G27" s="53">
        <f t="shared" si="8"/>
        <v>0</v>
      </c>
      <c r="H27" s="42">
        <f t="shared" si="8"/>
        <v>0</v>
      </c>
      <c r="I27" s="42">
        <f t="shared" si="8"/>
        <v>0</v>
      </c>
      <c r="J27" s="42">
        <f t="shared" si="8"/>
        <v>0</v>
      </c>
      <c r="K27" s="42">
        <f t="shared" si="8"/>
        <v>0</v>
      </c>
      <c r="L27" s="42">
        <f t="shared" si="8"/>
        <v>0</v>
      </c>
      <c r="M27" s="42">
        <f t="shared" si="8"/>
        <v>0</v>
      </c>
      <c r="N27" s="42">
        <f t="shared" si="8"/>
        <v>0</v>
      </c>
      <c r="O27" s="42">
        <f t="shared" si="8"/>
        <v>0</v>
      </c>
      <c r="P27" s="42">
        <f t="shared" si="8"/>
        <v>0</v>
      </c>
      <c r="Q27" s="42">
        <f t="shared" si="8"/>
        <v>0</v>
      </c>
    </row>
    <row r="28" spans="1:20" ht="15.75" thickBot="1" x14ac:dyDescent="0.3">
      <c r="A28" s="24" t="s">
        <v>12</v>
      </c>
      <c r="B28" s="24"/>
      <c r="C28" s="24"/>
      <c r="D28" s="24">
        <f>D25+D27</f>
        <v>0</v>
      </c>
      <c r="E28" s="24">
        <f>E25+E27</f>
        <v>0</v>
      </c>
      <c r="F28" s="66">
        <f>F25+F27</f>
        <v>0</v>
      </c>
      <c r="G28" s="49">
        <f>G27+G25</f>
        <v>0</v>
      </c>
      <c r="H28" s="24">
        <f t="shared" ref="H28:Q28" si="9">H25</f>
        <v>0</v>
      </c>
      <c r="I28" s="24">
        <f t="shared" si="9"/>
        <v>0</v>
      </c>
      <c r="J28" s="24">
        <f t="shared" si="9"/>
        <v>0</v>
      </c>
      <c r="K28" s="24">
        <f t="shared" si="9"/>
        <v>0</v>
      </c>
      <c r="L28" s="24">
        <f t="shared" si="9"/>
        <v>0</v>
      </c>
      <c r="M28" s="24">
        <f t="shared" si="9"/>
        <v>0</v>
      </c>
      <c r="N28" s="24">
        <f t="shared" si="9"/>
        <v>0</v>
      </c>
      <c r="O28" s="24">
        <f t="shared" si="9"/>
        <v>0</v>
      </c>
      <c r="P28" s="24">
        <f t="shared" si="9"/>
        <v>0</v>
      </c>
      <c r="Q28" s="24">
        <f t="shared" si="9"/>
        <v>0</v>
      </c>
    </row>
  </sheetData>
  <mergeCells count="11">
    <mergeCell ref="A13:Q13"/>
    <mergeCell ref="A2:Q2"/>
    <mergeCell ref="A6:C6"/>
    <mergeCell ref="A8:C8"/>
    <mergeCell ref="A10:C10"/>
    <mergeCell ref="A11:C11"/>
    <mergeCell ref="A18:C18"/>
    <mergeCell ref="A19:C19"/>
    <mergeCell ref="A21:Q21"/>
    <mergeCell ref="A25:C25"/>
    <mergeCell ref="A27:C2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28"/>
  <sheetViews>
    <sheetView workbookViewId="0">
      <selection activeCell="H29" sqref="H29"/>
    </sheetView>
  </sheetViews>
  <sheetFormatPr baseColWidth="10" defaultRowHeight="15" x14ac:dyDescent="0.25"/>
  <cols>
    <col min="1" max="1" width="4.140625" customWidth="1"/>
    <col min="2" max="2" width="12.42578125" customWidth="1"/>
    <col min="3" max="3" width="47.140625" customWidth="1"/>
    <col min="4" max="4" width="14.5703125" customWidth="1"/>
    <col min="5" max="5" width="12.7109375" customWidth="1"/>
    <col min="6" max="6" width="12.85546875" customWidth="1"/>
    <col min="7" max="7" width="15.140625" customWidth="1"/>
    <col min="8" max="8" width="13.140625" customWidth="1"/>
    <col min="9" max="9" width="12.85546875" customWidth="1"/>
    <col min="10" max="10" width="13.42578125" customWidth="1"/>
    <col min="11" max="11" width="15.140625" customWidth="1"/>
    <col min="12" max="12" width="13.42578125" customWidth="1"/>
    <col min="13" max="13" width="14.85546875" customWidth="1"/>
    <col min="14" max="14" width="13.85546875" customWidth="1"/>
    <col min="15" max="15" width="14.5703125" customWidth="1"/>
    <col min="16" max="16" width="12.85546875" customWidth="1"/>
    <col min="17" max="17" width="13" customWidth="1"/>
  </cols>
  <sheetData>
    <row r="2" spans="1:20" ht="21" x14ac:dyDescent="0.35">
      <c r="A2" s="196" t="s">
        <v>13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</row>
    <row r="3" spans="1:20" ht="15.75" thickBot="1" x14ac:dyDescent="0.3">
      <c r="E3" s="31" t="s">
        <v>35</v>
      </c>
      <c r="F3" s="31" t="s">
        <v>36</v>
      </c>
      <c r="G3" s="56" t="s">
        <v>18</v>
      </c>
      <c r="H3" s="31" t="s">
        <v>19</v>
      </c>
      <c r="I3" s="31" t="s">
        <v>20</v>
      </c>
      <c r="J3" s="31" t="s">
        <v>21</v>
      </c>
      <c r="K3" s="31" t="s">
        <v>17</v>
      </c>
      <c r="L3" s="45" t="s">
        <v>22</v>
      </c>
      <c r="M3" s="31" t="s">
        <v>23</v>
      </c>
      <c r="N3" s="31" t="s">
        <v>24</v>
      </c>
      <c r="O3" s="31" t="s">
        <v>25</v>
      </c>
      <c r="P3" s="31" t="s">
        <v>26</v>
      </c>
      <c r="Q3" s="31"/>
    </row>
    <row r="4" spans="1:20" ht="45" x14ac:dyDescent="0.25">
      <c r="A4" s="17" t="s">
        <v>2</v>
      </c>
      <c r="B4" s="11" t="s">
        <v>1</v>
      </c>
      <c r="C4" s="11" t="s">
        <v>0</v>
      </c>
      <c r="D4" s="5" t="s">
        <v>3</v>
      </c>
      <c r="E4" s="30" t="s">
        <v>28</v>
      </c>
      <c r="F4" s="30" t="s">
        <v>27</v>
      </c>
      <c r="G4" s="57" t="s">
        <v>29</v>
      </c>
      <c r="H4" s="30" t="s">
        <v>8</v>
      </c>
      <c r="I4" s="30" t="s">
        <v>9</v>
      </c>
      <c r="J4" s="30" t="s">
        <v>10</v>
      </c>
      <c r="K4" s="30" t="s">
        <v>30</v>
      </c>
      <c r="L4" s="46" t="s">
        <v>31</v>
      </c>
      <c r="M4" s="30" t="s">
        <v>11</v>
      </c>
      <c r="N4" s="30" t="s">
        <v>32</v>
      </c>
      <c r="O4" s="30" t="s">
        <v>37</v>
      </c>
      <c r="P4" s="30" t="s">
        <v>38</v>
      </c>
      <c r="Q4" s="14" t="s">
        <v>7</v>
      </c>
    </row>
    <row r="5" spans="1:20" ht="15.75" thickBot="1" x14ac:dyDescent="0.3">
      <c r="A5" s="6"/>
      <c r="B5" s="6"/>
      <c r="C5" s="8"/>
      <c r="D5" s="9">
        <v>0</v>
      </c>
      <c r="E5" s="9">
        <v>0</v>
      </c>
      <c r="F5" s="9">
        <v>0</v>
      </c>
      <c r="G5" s="68">
        <v>0</v>
      </c>
      <c r="H5" s="12">
        <v>0</v>
      </c>
      <c r="I5" s="12">
        <v>0</v>
      </c>
      <c r="J5" s="12">
        <v>0</v>
      </c>
      <c r="K5" s="12">
        <v>0</v>
      </c>
      <c r="L5" s="26">
        <v>0</v>
      </c>
      <c r="M5" s="12">
        <v>0</v>
      </c>
      <c r="N5" s="12">
        <v>0</v>
      </c>
      <c r="O5" s="12">
        <v>0</v>
      </c>
      <c r="P5" s="12">
        <v>0</v>
      </c>
      <c r="Q5" s="12">
        <f>SUM(G5:P5)</f>
        <v>0</v>
      </c>
    </row>
    <row r="6" spans="1:20" ht="15.75" thickBot="1" x14ac:dyDescent="0.3">
      <c r="A6" s="197" t="s">
        <v>4</v>
      </c>
      <c r="B6" s="198"/>
      <c r="C6" s="198"/>
      <c r="D6" s="54">
        <f t="shared" ref="D6:P6" si="0">SUM(D5)</f>
        <v>0</v>
      </c>
      <c r="E6" s="16">
        <v>0</v>
      </c>
      <c r="F6" s="16">
        <v>0</v>
      </c>
      <c r="G6" s="59">
        <f t="shared" si="0"/>
        <v>0</v>
      </c>
      <c r="H6" s="16">
        <f t="shared" si="0"/>
        <v>0</v>
      </c>
      <c r="I6" s="16">
        <f t="shared" si="0"/>
        <v>0</v>
      </c>
      <c r="J6" s="16">
        <f t="shared" si="0"/>
        <v>0</v>
      </c>
      <c r="K6" s="16">
        <f t="shared" si="0"/>
        <v>0</v>
      </c>
      <c r="L6" s="47">
        <f t="shared" si="0"/>
        <v>0</v>
      </c>
      <c r="M6" s="16">
        <f t="shared" si="0"/>
        <v>0</v>
      </c>
      <c r="N6" s="16">
        <f t="shared" si="0"/>
        <v>0</v>
      </c>
      <c r="O6" s="16">
        <f t="shared" si="0"/>
        <v>0</v>
      </c>
      <c r="P6" s="16">
        <f t="shared" si="0"/>
        <v>0</v>
      </c>
      <c r="Q6" s="13">
        <f>Q5</f>
        <v>0</v>
      </c>
    </row>
    <row r="7" spans="1:20" ht="15.75" thickBot="1" x14ac:dyDescent="0.3">
      <c r="A7" s="6"/>
      <c r="B7" s="6"/>
      <c r="C7" s="7"/>
      <c r="D7" s="9">
        <v>0</v>
      </c>
      <c r="E7" s="9">
        <v>0</v>
      </c>
      <c r="F7" s="9">
        <v>0</v>
      </c>
      <c r="G7" s="68">
        <v>0</v>
      </c>
      <c r="H7" s="12">
        <v>0</v>
      </c>
      <c r="I7" s="12">
        <v>0</v>
      </c>
      <c r="J7" s="12">
        <v>0</v>
      </c>
      <c r="K7" s="12">
        <v>0</v>
      </c>
      <c r="L7" s="12">
        <v>0</v>
      </c>
      <c r="M7" s="12">
        <v>0</v>
      </c>
      <c r="N7" s="12">
        <v>0</v>
      </c>
      <c r="O7" s="12">
        <v>0</v>
      </c>
      <c r="P7" s="12">
        <v>0</v>
      </c>
      <c r="Q7" s="12">
        <f t="shared" ref="Q7" si="1">SUM(G7:P7)</f>
        <v>0</v>
      </c>
    </row>
    <row r="8" spans="1:20" ht="15.75" thickBot="1" x14ac:dyDescent="0.3">
      <c r="A8" s="197" t="s">
        <v>5</v>
      </c>
      <c r="B8" s="198"/>
      <c r="C8" s="198"/>
      <c r="D8" s="54">
        <f>SUM(D7:D7)</f>
        <v>0</v>
      </c>
      <c r="E8" s="16">
        <v>0</v>
      </c>
      <c r="F8" s="16">
        <v>0</v>
      </c>
      <c r="G8" s="59">
        <f t="shared" ref="G8:Q8" si="2">SUM(G7:G7)</f>
        <v>0</v>
      </c>
      <c r="H8" s="16">
        <f t="shared" si="2"/>
        <v>0</v>
      </c>
      <c r="I8" s="16">
        <f t="shared" si="2"/>
        <v>0</v>
      </c>
      <c r="J8" s="16">
        <f t="shared" si="2"/>
        <v>0</v>
      </c>
      <c r="K8" s="16">
        <f t="shared" si="2"/>
        <v>0</v>
      </c>
      <c r="L8" s="47">
        <f t="shared" si="2"/>
        <v>0</v>
      </c>
      <c r="M8" s="16">
        <f t="shared" si="2"/>
        <v>0</v>
      </c>
      <c r="N8" s="16">
        <f t="shared" si="2"/>
        <v>0</v>
      </c>
      <c r="O8" s="16">
        <f t="shared" si="2"/>
        <v>0</v>
      </c>
      <c r="P8" s="16">
        <f t="shared" si="2"/>
        <v>0</v>
      </c>
      <c r="Q8" s="16">
        <f t="shared" si="2"/>
        <v>0</v>
      </c>
    </row>
    <row r="9" spans="1:20" ht="15.75" thickBot="1" x14ac:dyDescent="0.3">
      <c r="A9" s="3"/>
      <c r="B9" s="3"/>
      <c r="C9" s="19"/>
      <c r="D9" s="55">
        <v>0</v>
      </c>
      <c r="E9" s="9">
        <v>0</v>
      </c>
      <c r="F9" s="9">
        <v>0</v>
      </c>
      <c r="G9" s="58">
        <v>0</v>
      </c>
      <c r="H9" s="9">
        <v>0</v>
      </c>
      <c r="I9" s="9">
        <v>0</v>
      </c>
      <c r="J9" s="9">
        <v>0</v>
      </c>
      <c r="K9" s="9">
        <v>0</v>
      </c>
      <c r="L9" s="9">
        <v>0</v>
      </c>
      <c r="M9" s="9">
        <v>0</v>
      </c>
      <c r="N9" s="9">
        <v>0</v>
      </c>
      <c r="O9" s="9">
        <v>0</v>
      </c>
      <c r="P9" s="9">
        <v>0</v>
      </c>
      <c r="Q9" s="12">
        <f>SUM(G9:P9)</f>
        <v>0</v>
      </c>
    </row>
    <row r="10" spans="1:20" ht="15.75" thickBot="1" x14ac:dyDescent="0.3">
      <c r="A10" s="197" t="s">
        <v>6</v>
      </c>
      <c r="B10" s="198"/>
      <c r="C10" s="199"/>
      <c r="D10" s="20">
        <f>SUM(D9:D9)</f>
        <v>0</v>
      </c>
      <c r="E10" s="20">
        <v>0</v>
      </c>
      <c r="F10" s="20">
        <v>0</v>
      </c>
      <c r="G10" s="71">
        <f t="shared" ref="G10:Q10" si="3">SUM(G9:G9)</f>
        <v>0</v>
      </c>
      <c r="H10" s="22">
        <f t="shared" si="3"/>
        <v>0</v>
      </c>
      <c r="I10" s="21">
        <f t="shared" si="3"/>
        <v>0</v>
      </c>
      <c r="J10" s="28">
        <f t="shared" si="3"/>
        <v>0</v>
      </c>
      <c r="K10" s="29">
        <f t="shared" si="3"/>
        <v>0</v>
      </c>
      <c r="L10" s="48">
        <f t="shared" si="3"/>
        <v>0</v>
      </c>
      <c r="M10" s="21">
        <f t="shared" si="3"/>
        <v>0</v>
      </c>
      <c r="N10" s="21">
        <f t="shared" si="3"/>
        <v>0</v>
      </c>
      <c r="O10" s="21">
        <f t="shared" si="3"/>
        <v>0</v>
      </c>
      <c r="P10" s="21">
        <f t="shared" si="3"/>
        <v>0</v>
      </c>
      <c r="Q10" s="21">
        <f t="shared" si="3"/>
        <v>0</v>
      </c>
    </row>
    <row r="11" spans="1:20" ht="15.75" thickBot="1" x14ac:dyDescent="0.3">
      <c r="A11" s="190" t="s">
        <v>12</v>
      </c>
      <c r="B11" s="191"/>
      <c r="C11" s="191"/>
      <c r="D11" s="23">
        <f>D6+D8+D10</f>
        <v>0</v>
      </c>
      <c r="E11" s="23">
        <v>0</v>
      </c>
      <c r="F11" s="23">
        <v>0</v>
      </c>
      <c r="G11" s="61">
        <f t="shared" ref="G11:Q11" si="4">G6+G8+G10</f>
        <v>0</v>
      </c>
      <c r="H11" s="24">
        <f t="shared" si="4"/>
        <v>0</v>
      </c>
      <c r="I11" s="23">
        <f t="shared" si="4"/>
        <v>0</v>
      </c>
      <c r="J11" s="24">
        <f t="shared" si="4"/>
        <v>0</v>
      </c>
      <c r="K11" s="23">
        <f t="shared" si="4"/>
        <v>0</v>
      </c>
      <c r="L11" s="49">
        <f t="shared" si="4"/>
        <v>0</v>
      </c>
      <c r="M11" s="23">
        <f t="shared" si="4"/>
        <v>0</v>
      </c>
      <c r="N11" s="23">
        <f t="shared" si="4"/>
        <v>0</v>
      </c>
      <c r="O11" s="24">
        <f t="shared" si="4"/>
        <v>0</v>
      </c>
      <c r="P11" s="23">
        <f t="shared" si="4"/>
        <v>0</v>
      </c>
      <c r="Q11" s="25">
        <f t="shared" si="4"/>
        <v>0</v>
      </c>
    </row>
    <row r="12" spans="1:20" x14ac:dyDescent="0.25">
      <c r="D12" s="1"/>
    </row>
    <row r="13" spans="1:20" ht="21" x14ac:dyDescent="0.35">
      <c r="A13" s="196" t="s">
        <v>14</v>
      </c>
      <c r="B13" s="196"/>
      <c r="C13" s="196"/>
      <c r="D13" s="196"/>
      <c r="E13" s="196"/>
      <c r="F13" s="196"/>
      <c r="G13" s="196"/>
      <c r="H13" s="196"/>
      <c r="I13" s="196"/>
      <c r="J13" s="196"/>
      <c r="K13" s="196"/>
      <c r="L13" s="196"/>
      <c r="M13" s="196"/>
      <c r="N13" s="196"/>
      <c r="O13" s="196"/>
      <c r="P13" s="196"/>
      <c r="Q13" s="196"/>
    </row>
    <row r="14" spans="1:20" x14ac:dyDescent="0.25">
      <c r="E14" s="31" t="s">
        <v>35</v>
      </c>
      <c r="F14" s="31" t="s">
        <v>36</v>
      </c>
      <c r="G14" s="56" t="s">
        <v>18</v>
      </c>
      <c r="H14" s="31" t="s">
        <v>19</v>
      </c>
      <c r="I14" s="31" t="s">
        <v>20</v>
      </c>
      <c r="J14" s="31" t="s">
        <v>21</v>
      </c>
      <c r="K14" s="31" t="s">
        <v>17</v>
      </c>
      <c r="L14" s="45" t="s">
        <v>22</v>
      </c>
      <c r="M14" s="31" t="s">
        <v>23</v>
      </c>
      <c r="N14" s="31" t="s">
        <v>24</v>
      </c>
      <c r="O14" s="31" t="s">
        <v>25</v>
      </c>
      <c r="P14" s="31" t="s">
        <v>26</v>
      </c>
      <c r="Q14" s="31"/>
      <c r="R14" s="36"/>
      <c r="S14" s="36"/>
      <c r="T14" s="36"/>
    </row>
    <row r="15" spans="1:20" ht="45" x14ac:dyDescent="0.25">
      <c r="A15" s="17" t="s">
        <v>2</v>
      </c>
      <c r="B15" s="11" t="s">
        <v>1</v>
      </c>
      <c r="C15" s="11" t="s">
        <v>0</v>
      </c>
      <c r="D15" s="11" t="s">
        <v>3</v>
      </c>
      <c r="E15" s="27" t="s">
        <v>28</v>
      </c>
      <c r="F15" s="27" t="s">
        <v>27</v>
      </c>
      <c r="G15" s="72" t="s">
        <v>29</v>
      </c>
      <c r="H15" s="27" t="s">
        <v>8</v>
      </c>
      <c r="I15" s="27" t="s">
        <v>9</v>
      </c>
      <c r="J15" s="27" t="s">
        <v>10</v>
      </c>
      <c r="K15" s="27" t="s">
        <v>30</v>
      </c>
      <c r="L15" s="46" t="s">
        <v>31</v>
      </c>
      <c r="M15" s="30" t="s">
        <v>11</v>
      </c>
      <c r="N15" s="30" t="s">
        <v>32</v>
      </c>
      <c r="O15" s="30" t="s">
        <v>37</v>
      </c>
      <c r="P15" s="30" t="s">
        <v>38</v>
      </c>
      <c r="Q15" s="14" t="s">
        <v>16</v>
      </c>
      <c r="R15" s="37"/>
      <c r="S15" s="37"/>
      <c r="T15" s="38"/>
    </row>
    <row r="16" spans="1:20" x14ac:dyDescent="0.25">
      <c r="A16" s="32"/>
      <c r="B16" s="32"/>
      <c r="C16" s="33"/>
      <c r="D16" s="34">
        <v>0</v>
      </c>
      <c r="E16" s="34">
        <v>0</v>
      </c>
      <c r="F16" s="34">
        <v>0</v>
      </c>
      <c r="G16" s="63">
        <v>0</v>
      </c>
      <c r="H16" s="34">
        <v>0</v>
      </c>
      <c r="I16" s="34">
        <v>0</v>
      </c>
      <c r="J16" s="35">
        <v>0</v>
      </c>
      <c r="K16" s="35">
        <v>0</v>
      </c>
      <c r="L16" s="51">
        <v>0</v>
      </c>
      <c r="M16" s="35">
        <v>0</v>
      </c>
      <c r="N16" s="35">
        <v>0</v>
      </c>
      <c r="O16" s="35">
        <v>0</v>
      </c>
      <c r="P16" s="35">
        <v>0</v>
      </c>
      <c r="Q16" s="12">
        <f>SUM(J16:P16)</f>
        <v>0</v>
      </c>
      <c r="R16" s="39"/>
      <c r="S16" s="39"/>
      <c r="T16" s="39"/>
    </row>
    <row r="17" spans="1:20" x14ac:dyDescent="0.25">
      <c r="A17" s="3"/>
      <c r="B17" s="3"/>
      <c r="C17" s="2"/>
      <c r="D17" s="10">
        <v>0</v>
      </c>
      <c r="E17" s="10">
        <v>0</v>
      </c>
      <c r="F17" s="10">
        <v>0</v>
      </c>
      <c r="G17" s="64">
        <v>0</v>
      </c>
      <c r="H17" s="10">
        <v>0</v>
      </c>
      <c r="I17" s="10">
        <v>0</v>
      </c>
      <c r="J17" s="12">
        <v>0</v>
      </c>
      <c r="K17" s="12">
        <v>0</v>
      </c>
      <c r="L17" s="26">
        <v>0</v>
      </c>
      <c r="M17" s="12">
        <v>0</v>
      </c>
      <c r="N17" s="12">
        <v>0</v>
      </c>
      <c r="O17" s="12">
        <v>0</v>
      </c>
      <c r="P17" s="12">
        <v>0</v>
      </c>
      <c r="Q17" s="12">
        <f>SUM(J17:P17)</f>
        <v>0</v>
      </c>
      <c r="R17" s="39"/>
      <c r="S17" s="39"/>
      <c r="T17" s="39"/>
    </row>
    <row r="18" spans="1:20" ht="15.75" thickBot="1" x14ac:dyDescent="0.3">
      <c r="A18" s="188" t="s">
        <v>6</v>
      </c>
      <c r="B18" s="189"/>
      <c r="C18" s="189"/>
      <c r="D18" s="15">
        <f t="shared" ref="D18:Q18" si="5">SUM(D16:D17)</f>
        <v>0</v>
      </c>
      <c r="E18" s="15">
        <f t="shared" si="5"/>
        <v>0</v>
      </c>
      <c r="F18" s="15">
        <f t="shared" si="5"/>
        <v>0</v>
      </c>
      <c r="G18" s="65">
        <f t="shared" si="5"/>
        <v>0</v>
      </c>
      <c r="H18" s="15">
        <f t="shared" si="5"/>
        <v>0</v>
      </c>
      <c r="I18" s="15">
        <f t="shared" si="5"/>
        <v>0</v>
      </c>
      <c r="J18" s="16">
        <f t="shared" si="5"/>
        <v>0</v>
      </c>
      <c r="K18" s="18">
        <f t="shared" si="5"/>
        <v>0</v>
      </c>
      <c r="L18" s="47">
        <f t="shared" si="5"/>
        <v>0</v>
      </c>
      <c r="M18" s="16">
        <f t="shared" si="5"/>
        <v>0</v>
      </c>
      <c r="N18" s="16">
        <f t="shared" si="5"/>
        <v>0</v>
      </c>
      <c r="O18" s="16">
        <f t="shared" si="5"/>
        <v>0</v>
      </c>
      <c r="P18" s="16">
        <f t="shared" si="5"/>
        <v>0</v>
      </c>
      <c r="Q18" s="16">
        <f t="shared" si="5"/>
        <v>0</v>
      </c>
      <c r="R18" s="40"/>
      <c r="S18" s="40"/>
      <c r="T18" s="40"/>
    </row>
    <row r="19" spans="1:20" ht="15.75" thickBot="1" x14ac:dyDescent="0.3">
      <c r="A19" s="190" t="s">
        <v>12</v>
      </c>
      <c r="B19" s="191"/>
      <c r="C19" s="191"/>
      <c r="D19" s="24">
        <f>D18</f>
        <v>0</v>
      </c>
      <c r="E19" s="24">
        <f t="shared" ref="E19:Q19" si="6">E18</f>
        <v>0</v>
      </c>
      <c r="F19" s="24">
        <f t="shared" si="6"/>
        <v>0</v>
      </c>
      <c r="G19" s="66">
        <f t="shared" si="6"/>
        <v>0</v>
      </c>
      <c r="H19" s="24">
        <f t="shared" si="6"/>
        <v>0</v>
      </c>
      <c r="I19" s="24">
        <f t="shared" si="6"/>
        <v>0</v>
      </c>
      <c r="J19" s="24">
        <f t="shared" si="6"/>
        <v>0</v>
      </c>
      <c r="K19" s="24">
        <f t="shared" si="6"/>
        <v>0</v>
      </c>
      <c r="L19" s="24">
        <f t="shared" si="6"/>
        <v>0</v>
      </c>
      <c r="M19" s="24">
        <f t="shared" si="6"/>
        <v>0</v>
      </c>
      <c r="N19" s="24">
        <f t="shared" si="6"/>
        <v>0</v>
      </c>
      <c r="O19" s="24">
        <f t="shared" si="6"/>
        <v>0</v>
      </c>
      <c r="P19" s="24">
        <f t="shared" si="6"/>
        <v>0</v>
      </c>
      <c r="Q19" s="24">
        <f t="shared" si="6"/>
        <v>0</v>
      </c>
      <c r="R19" s="41"/>
      <c r="S19" s="41"/>
      <c r="T19" s="41"/>
    </row>
    <row r="21" spans="1:20" ht="18.75" x14ac:dyDescent="0.3">
      <c r="A21" s="192" t="s">
        <v>33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</row>
    <row r="22" spans="1:20" x14ac:dyDescent="0.25">
      <c r="E22" s="31" t="s">
        <v>35</v>
      </c>
      <c r="F22" s="31" t="s">
        <v>36</v>
      </c>
      <c r="G22" s="56" t="s">
        <v>18</v>
      </c>
      <c r="H22" s="31" t="s">
        <v>19</v>
      </c>
      <c r="I22" s="31" t="s">
        <v>20</v>
      </c>
      <c r="J22" s="31" t="s">
        <v>21</v>
      </c>
      <c r="K22" s="31" t="s">
        <v>17</v>
      </c>
      <c r="L22" s="45" t="s">
        <v>22</v>
      </c>
      <c r="M22" s="31" t="s">
        <v>23</v>
      </c>
      <c r="N22" s="31" t="s">
        <v>24</v>
      </c>
      <c r="O22" s="31" t="s">
        <v>25</v>
      </c>
      <c r="P22" s="31" t="s">
        <v>26</v>
      </c>
      <c r="Q22" s="31"/>
    </row>
    <row r="23" spans="1:20" ht="45" x14ac:dyDescent="0.25">
      <c r="A23" s="17" t="s">
        <v>2</v>
      </c>
      <c r="B23" s="11" t="s">
        <v>1</v>
      </c>
      <c r="C23" s="11" t="s">
        <v>0</v>
      </c>
      <c r="D23" s="11" t="s">
        <v>3</v>
      </c>
      <c r="E23" s="27" t="s">
        <v>28</v>
      </c>
      <c r="F23" s="27" t="s">
        <v>27</v>
      </c>
      <c r="G23" s="72" t="s">
        <v>29</v>
      </c>
      <c r="H23" s="27" t="s">
        <v>8</v>
      </c>
      <c r="I23" s="27" t="s">
        <v>9</v>
      </c>
      <c r="J23" s="27" t="s">
        <v>10</v>
      </c>
      <c r="K23" s="27" t="s">
        <v>30</v>
      </c>
      <c r="L23" s="46" t="s">
        <v>31</v>
      </c>
      <c r="M23" s="30" t="s">
        <v>11</v>
      </c>
      <c r="N23" s="30" t="s">
        <v>32</v>
      </c>
      <c r="O23" s="30" t="s">
        <v>37</v>
      </c>
      <c r="P23" s="30" t="s">
        <v>38</v>
      </c>
      <c r="Q23" s="14" t="s">
        <v>16</v>
      </c>
    </row>
    <row r="24" spans="1:20" x14ac:dyDescent="0.25">
      <c r="A24" s="32"/>
      <c r="B24" s="32"/>
      <c r="C24" s="33"/>
      <c r="D24" s="34">
        <v>0</v>
      </c>
      <c r="E24" s="35">
        <v>0</v>
      </c>
      <c r="F24" s="35">
        <v>0</v>
      </c>
      <c r="G24" s="73">
        <v>0</v>
      </c>
      <c r="H24" s="34">
        <v>0</v>
      </c>
      <c r="I24" s="34">
        <v>0</v>
      </c>
      <c r="J24" s="35">
        <v>0</v>
      </c>
      <c r="K24" s="35">
        <v>0</v>
      </c>
      <c r="L24" s="51">
        <v>0</v>
      </c>
      <c r="M24" s="35">
        <v>0</v>
      </c>
      <c r="N24" s="35">
        <v>0</v>
      </c>
      <c r="O24" s="35">
        <v>0</v>
      </c>
      <c r="P24" s="35">
        <v>0</v>
      </c>
      <c r="Q24" s="12">
        <v>0</v>
      </c>
    </row>
    <row r="25" spans="1:20" x14ac:dyDescent="0.25">
      <c r="A25" s="193" t="s">
        <v>15</v>
      </c>
      <c r="B25" s="194"/>
      <c r="C25" s="194"/>
      <c r="D25" s="43">
        <f>SUM(D24:D24)</f>
        <v>0</v>
      </c>
      <c r="E25" s="44">
        <f>SUM(E24:E24)</f>
        <v>0</v>
      </c>
      <c r="F25" s="44">
        <f>SUM(F24:F24)</f>
        <v>0</v>
      </c>
      <c r="G25" s="74">
        <v>0</v>
      </c>
      <c r="H25" s="54">
        <f t="shared" ref="H25:Q25" si="7">SUM(H24:H24)</f>
        <v>0</v>
      </c>
      <c r="I25" s="54">
        <f t="shared" si="7"/>
        <v>0</v>
      </c>
      <c r="J25" s="16">
        <f t="shared" si="7"/>
        <v>0</v>
      </c>
      <c r="K25" s="18">
        <f t="shared" si="7"/>
        <v>0</v>
      </c>
      <c r="L25" s="47">
        <f t="shared" si="7"/>
        <v>0</v>
      </c>
      <c r="M25" s="16">
        <f t="shared" si="7"/>
        <v>0</v>
      </c>
      <c r="N25" s="16">
        <f t="shared" si="7"/>
        <v>0</v>
      </c>
      <c r="O25" s="16">
        <f t="shared" si="7"/>
        <v>0</v>
      </c>
      <c r="P25" s="16">
        <f t="shared" si="7"/>
        <v>0</v>
      </c>
      <c r="Q25" s="16">
        <f t="shared" si="7"/>
        <v>0</v>
      </c>
    </row>
    <row r="26" spans="1:20" x14ac:dyDescent="0.25">
      <c r="A26" s="3"/>
      <c r="B26" s="3"/>
      <c r="C26" s="4"/>
      <c r="D26" s="4">
        <v>0</v>
      </c>
      <c r="E26" s="12">
        <v>0</v>
      </c>
      <c r="F26" s="12">
        <v>0</v>
      </c>
      <c r="G26" s="75">
        <v>0</v>
      </c>
      <c r="H26" s="35">
        <v>0</v>
      </c>
      <c r="I26" s="35">
        <v>0</v>
      </c>
      <c r="J26" s="12">
        <v>0</v>
      </c>
      <c r="K26" s="12">
        <v>0</v>
      </c>
      <c r="L26" s="12">
        <v>0</v>
      </c>
      <c r="M26" s="12">
        <v>0</v>
      </c>
      <c r="N26" s="12">
        <v>0</v>
      </c>
      <c r="O26" s="12">
        <v>0</v>
      </c>
      <c r="P26" s="12">
        <v>0</v>
      </c>
      <c r="Q26" s="12">
        <v>0</v>
      </c>
    </row>
    <row r="27" spans="1:20" ht="15.75" thickBot="1" x14ac:dyDescent="0.3">
      <c r="A27" s="195" t="s">
        <v>34</v>
      </c>
      <c r="B27" s="195"/>
      <c r="C27" s="195"/>
      <c r="D27" s="42">
        <f t="shared" ref="D27:Q27" si="8">SUM(D26:D26)</f>
        <v>0</v>
      </c>
      <c r="E27" s="42">
        <f t="shared" si="8"/>
        <v>0</v>
      </c>
      <c r="F27" s="42">
        <f t="shared" si="8"/>
        <v>0</v>
      </c>
      <c r="G27" s="76">
        <f t="shared" si="8"/>
        <v>0</v>
      </c>
      <c r="H27" s="42">
        <f t="shared" si="8"/>
        <v>0</v>
      </c>
      <c r="I27" s="42">
        <f t="shared" si="8"/>
        <v>0</v>
      </c>
      <c r="J27" s="42">
        <f t="shared" si="8"/>
        <v>0</v>
      </c>
      <c r="K27" s="42">
        <f t="shared" si="8"/>
        <v>0</v>
      </c>
      <c r="L27" s="42">
        <f t="shared" si="8"/>
        <v>0</v>
      </c>
      <c r="M27" s="42">
        <f t="shared" si="8"/>
        <v>0</v>
      </c>
      <c r="N27" s="42">
        <f t="shared" si="8"/>
        <v>0</v>
      </c>
      <c r="O27" s="42">
        <f t="shared" si="8"/>
        <v>0</v>
      </c>
      <c r="P27" s="42">
        <f t="shared" si="8"/>
        <v>0</v>
      </c>
      <c r="Q27" s="42">
        <f t="shared" si="8"/>
        <v>0</v>
      </c>
    </row>
    <row r="28" spans="1:20" ht="15.75" thickBot="1" x14ac:dyDescent="0.3">
      <c r="A28" s="24" t="s">
        <v>12</v>
      </c>
      <c r="B28" s="24"/>
      <c r="C28" s="24"/>
      <c r="D28" s="24">
        <f>D25+D27</f>
        <v>0</v>
      </c>
      <c r="E28" s="24">
        <f>E25+E27</f>
        <v>0</v>
      </c>
      <c r="F28" s="24">
        <f>F25+F27</f>
        <v>0</v>
      </c>
      <c r="G28" s="77">
        <f>G27+G25</f>
        <v>0</v>
      </c>
      <c r="H28" s="24">
        <f t="shared" ref="H28:Q28" si="9">H25</f>
        <v>0</v>
      </c>
      <c r="I28" s="24">
        <f t="shared" si="9"/>
        <v>0</v>
      </c>
      <c r="J28" s="24">
        <f t="shared" si="9"/>
        <v>0</v>
      </c>
      <c r="K28" s="24">
        <f t="shared" si="9"/>
        <v>0</v>
      </c>
      <c r="L28" s="24">
        <f t="shared" si="9"/>
        <v>0</v>
      </c>
      <c r="M28" s="24">
        <f t="shared" si="9"/>
        <v>0</v>
      </c>
      <c r="N28" s="24">
        <f t="shared" si="9"/>
        <v>0</v>
      </c>
      <c r="O28" s="24">
        <f t="shared" si="9"/>
        <v>0</v>
      </c>
      <c r="P28" s="24">
        <f t="shared" si="9"/>
        <v>0</v>
      </c>
      <c r="Q28" s="24">
        <f t="shared" si="9"/>
        <v>0</v>
      </c>
    </row>
  </sheetData>
  <mergeCells count="11">
    <mergeCell ref="A18:C18"/>
    <mergeCell ref="A19:C19"/>
    <mergeCell ref="A21:Q21"/>
    <mergeCell ref="A25:C25"/>
    <mergeCell ref="A27:C27"/>
    <mergeCell ref="A13:Q13"/>
    <mergeCell ref="A2:Q2"/>
    <mergeCell ref="A6:C6"/>
    <mergeCell ref="A8:C8"/>
    <mergeCell ref="A10:C10"/>
    <mergeCell ref="A11:C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28"/>
  <sheetViews>
    <sheetView topLeftCell="D13" workbookViewId="0">
      <selection activeCell="H23" sqref="H23"/>
    </sheetView>
  </sheetViews>
  <sheetFormatPr baseColWidth="10" defaultRowHeight="15" x14ac:dyDescent="0.25"/>
  <cols>
    <col min="1" max="1" width="4.140625" customWidth="1"/>
    <col min="2" max="2" width="12.42578125" customWidth="1"/>
    <col min="3" max="3" width="47.140625" customWidth="1"/>
    <col min="4" max="4" width="14.5703125" customWidth="1"/>
    <col min="5" max="5" width="12.7109375" customWidth="1"/>
    <col min="6" max="6" width="12.85546875" customWidth="1"/>
    <col min="7" max="7" width="15.140625" customWidth="1"/>
    <col min="8" max="8" width="13.140625" customWidth="1"/>
    <col min="9" max="9" width="12.85546875" customWidth="1"/>
    <col min="10" max="10" width="13.42578125" customWidth="1"/>
    <col min="11" max="11" width="15.140625" customWidth="1"/>
    <col min="12" max="12" width="13.42578125" customWidth="1"/>
    <col min="13" max="13" width="14.85546875" customWidth="1"/>
    <col min="14" max="14" width="13.85546875" customWidth="1"/>
    <col min="15" max="15" width="14.5703125" customWidth="1"/>
    <col min="16" max="16" width="12.85546875" customWidth="1"/>
    <col min="17" max="17" width="13" customWidth="1"/>
  </cols>
  <sheetData>
    <row r="2" spans="1:20" ht="21" x14ac:dyDescent="0.35">
      <c r="A2" s="196" t="s">
        <v>13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</row>
    <row r="3" spans="1:20" ht="15.75" thickBot="1" x14ac:dyDescent="0.3">
      <c r="E3" s="31" t="s">
        <v>35</v>
      </c>
      <c r="F3" s="31" t="s">
        <v>36</v>
      </c>
      <c r="G3" s="31" t="s">
        <v>18</v>
      </c>
      <c r="H3" s="56" t="s">
        <v>19</v>
      </c>
      <c r="I3" s="31" t="s">
        <v>20</v>
      </c>
      <c r="J3" s="31" t="s">
        <v>21</v>
      </c>
      <c r="K3" s="31" t="s">
        <v>17</v>
      </c>
      <c r="L3" s="45" t="s">
        <v>22</v>
      </c>
      <c r="M3" s="31" t="s">
        <v>23</v>
      </c>
      <c r="N3" s="31" t="s">
        <v>24</v>
      </c>
      <c r="O3" s="31" t="s">
        <v>25</v>
      </c>
      <c r="P3" s="31" t="s">
        <v>26</v>
      </c>
      <c r="Q3" s="31"/>
    </row>
    <row r="4" spans="1:20" ht="45" x14ac:dyDescent="0.25">
      <c r="A4" s="17" t="s">
        <v>2</v>
      </c>
      <c r="B4" s="11" t="s">
        <v>1</v>
      </c>
      <c r="C4" s="11" t="s">
        <v>0</v>
      </c>
      <c r="D4" s="5" t="s">
        <v>3</v>
      </c>
      <c r="E4" s="30" t="s">
        <v>61</v>
      </c>
      <c r="F4" s="30" t="s">
        <v>61</v>
      </c>
      <c r="G4" s="30" t="s">
        <v>61</v>
      </c>
      <c r="H4" s="57" t="s">
        <v>61</v>
      </c>
      <c r="I4" s="30" t="s">
        <v>61</v>
      </c>
      <c r="J4" s="30" t="s">
        <v>61</v>
      </c>
      <c r="K4" s="30" t="s">
        <v>61</v>
      </c>
      <c r="L4" s="30" t="s">
        <v>61</v>
      </c>
      <c r="M4" s="30" t="s">
        <v>61</v>
      </c>
      <c r="N4" s="30" t="s">
        <v>61</v>
      </c>
      <c r="O4" s="30" t="s">
        <v>61</v>
      </c>
      <c r="P4" s="30" t="s">
        <v>61</v>
      </c>
      <c r="Q4" s="14" t="s">
        <v>7</v>
      </c>
    </row>
    <row r="5" spans="1:20" ht="15.75" thickBot="1" x14ac:dyDescent="0.3">
      <c r="A5" s="6"/>
      <c r="B5" s="6"/>
      <c r="C5" s="8"/>
      <c r="D5" s="9">
        <v>0</v>
      </c>
      <c r="E5" s="9">
        <v>0</v>
      </c>
      <c r="F5" s="9">
        <v>0</v>
      </c>
      <c r="G5" s="12">
        <v>0</v>
      </c>
      <c r="H5" s="68">
        <v>0</v>
      </c>
      <c r="I5" s="12">
        <v>0</v>
      </c>
      <c r="J5" s="12">
        <v>0</v>
      </c>
      <c r="K5" s="12">
        <v>0</v>
      </c>
      <c r="L5" s="26">
        <v>0</v>
      </c>
      <c r="M5" s="12">
        <v>0</v>
      </c>
      <c r="N5" s="12">
        <v>0</v>
      </c>
      <c r="O5" s="12">
        <v>0</v>
      </c>
      <c r="P5" s="12">
        <v>0</v>
      </c>
      <c r="Q5" s="12">
        <f>SUM(G5:P5)</f>
        <v>0</v>
      </c>
    </row>
    <row r="6" spans="1:20" ht="15.75" thickBot="1" x14ac:dyDescent="0.3">
      <c r="A6" s="197" t="s">
        <v>4</v>
      </c>
      <c r="B6" s="198"/>
      <c r="C6" s="198"/>
      <c r="D6" s="54">
        <f t="shared" ref="D6:P6" si="0">SUM(D5)</f>
        <v>0</v>
      </c>
      <c r="E6" s="16">
        <v>0</v>
      </c>
      <c r="F6" s="16">
        <v>0</v>
      </c>
      <c r="G6" s="16">
        <f t="shared" si="0"/>
        <v>0</v>
      </c>
      <c r="H6" s="59">
        <f t="shared" si="0"/>
        <v>0</v>
      </c>
      <c r="I6" s="16">
        <f t="shared" si="0"/>
        <v>0</v>
      </c>
      <c r="J6" s="16">
        <f t="shared" si="0"/>
        <v>0</v>
      </c>
      <c r="K6" s="16">
        <f t="shared" si="0"/>
        <v>0</v>
      </c>
      <c r="L6" s="47">
        <f t="shared" si="0"/>
        <v>0</v>
      </c>
      <c r="M6" s="16">
        <f t="shared" si="0"/>
        <v>0</v>
      </c>
      <c r="N6" s="16">
        <f t="shared" si="0"/>
        <v>0</v>
      </c>
      <c r="O6" s="16">
        <f t="shared" si="0"/>
        <v>0</v>
      </c>
      <c r="P6" s="16">
        <f t="shared" si="0"/>
        <v>0</v>
      </c>
      <c r="Q6" s="13">
        <f>Q5</f>
        <v>0</v>
      </c>
    </row>
    <row r="7" spans="1:20" ht="15.75" thickBot="1" x14ac:dyDescent="0.3">
      <c r="A7" s="6"/>
      <c r="B7" s="6"/>
      <c r="C7" s="7"/>
      <c r="D7" s="9">
        <v>0</v>
      </c>
      <c r="E7" s="9">
        <v>0</v>
      </c>
      <c r="F7" s="9">
        <v>0</v>
      </c>
      <c r="G7" s="12">
        <v>0</v>
      </c>
      <c r="H7" s="68">
        <v>0</v>
      </c>
      <c r="I7" s="12">
        <v>0</v>
      </c>
      <c r="J7" s="12">
        <v>0</v>
      </c>
      <c r="K7" s="12">
        <v>0</v>
      </c>
      <c r="L7" s="12">
        <v>0</v>
      </c>
      <c r="M7" s="12">
        <v>0</v>
      </c>
      <c r="N7" s="12">
        <v>0</v>
      </c>
      <c r="O7" s="12">
        <v>0</v>
      </c>
      <c r="P7" s="12">
        <v>0</v>
      </c>
      <c r="Q7" s="12">
        <f t="shared" ref="Q7" si="1">SUM(G7:P7)</f>
        <v>0</v>
      </c>
    </row>
    <row r="8" spans="1:20" ht="15.75" thickBot="1" x14ac:dyDescent="0.3">
      <c r="A8" s="197" t="s">
        <v>5</v>
      </c>
      <c r="B8" s="198"/>
      <c r="C8" s="198"/>
      <c r="D8" s="54">
        <f>SUM(D7:D7)</f>
        <v>0</v>
      </c>
      <c r="E8" s="16">
        <v>0</v>
      </c>
      <c r="F8" s="16">
        <v>0</v>
      </c>
      <c r="G8" s="16">
        <f t="shared" ref="G8:Q8" si="2">SUM(G7:G7)</f>
        <v>0</v>
      </c>
      <c r="H8" s="59">
        <f t="shared" si="2"/>
        <v>0</v>
      </c>
      <c r="I8" s="16">
        <f t="shared" si="2"/>
        <v>0</v>
      </c>
      <c r="J8" s="16">
        <f t="shared" si="2"/>
        <v>0</v>
      </c>
      <c r="K8" s="16">
        <f t="shared" si="2"/>
        <v>0</v>
      </c>
      <c r="L8" s="47">
        <f t="shared" si="2"/>
        <v>0</v>
      </c>
      <c r="M8" s="16">
        <f t="shared" si="2"/>
        <v>0</v>
      </c>
      <c r="N8" s="16">
        <f t="shared" si="2"/>
        <v>0</v>
      </c>
      <c r="O8" s="16">
        <f t="shared" si="2"/>
        <v>0</v>
      </c>
      <c r="P8" s="16">
        <f t="shared" si="2"/>
        <v>0</v>
      </c>
      <c r="Q8" s="16">
        <f t="shared" si="2"/>
        <v>0</v>
      </c>
    </row>
    <row r="9" spans="1:20" ht="15.75" thickBot="1" x14ac:dyDescent="0.3">
      <c r="A9" s="3"/>
      <c r="B9" s="3"/>
      <c r="C9" s="19"/>
      <c r="D9" s="55">
        <v>0</v>
      </c>
      <c r="E9" s="9">
        <v>0</v>
      </c>
      <c r="F9" s="9">
        <v>0</v>
      </c>
      <c r="G9" s="9">
        <v>0</v>
      </c>
      <c r="H9" s="58">
        <v>0</v>
      </c>
      <c r="I9" s="9">
        <v>0</v>
      </c>
      <c r="J9" s="9">
        <v>0</v>
      </c>
      <c r="K9" s="9">
        <v>0</v>
      </c>
      <c r="L9" s="9">
        <v>0</v>
      </c>
      <c r="M9" s="9">
        <v>0</v>
      </c>
      <c r="N9" s="9">
        <v>0</v>
      </c>
      <c r="O9" s="9">
        <v>0</v>
      </c>
      <c r="P9" s="9">
        <v>0</v>
      </c>
      <c r="Q9" s="12">
        <f>SUM(G9:P9)</f>
        <v>0</v>
      </c>
    </row>
    <row r="10" spans="1:20" ht="15.75" thickBot="1" x14ac:dyDescent="0.3">
      <c r="A10" s="197" t="s">
        <v>6</v>
      </c>
      <c r="B10" s="198"/>
      <c r="C10" s="199"/>
      <c r="D10" s="20">
        <f>SUM(D9:D9)</f>
        <v>0</v>
      </c>
      <c r="E10" s="20">
        <v>0</v>
      </c>
      <c r="F10" s="20">
        <v>0</v>
      </c>
      <c r="G10" s="21">
        <f t="shared" ref="G10:Q10" si="3">SUM(G9:G9)</f>
        <v>0</v>
      </c>
      <c r="H10" s="78">
        <f t="shared" si="3"/>
        <v>0</v>
      </c>
      <c r="I10" s="21">
        <f t="shared" si="3"/>
        <v>0</v>
      </c>
      <c r="J10" s="28">
        <f t="shared" si="3"/>
        <v>0</v>
      </c>
      <c r="K10" s="29">
        <f t="shared" si="3"/>
        <v>0</v>
      </c>
      <c r="L10" s="48">
        <f t="shared" si="3"/>
        <v>0</v>
      </c>
      <c r="M10" s="21">
        <f t="shared" si="3"/>
        <v>0</v>
      </c>
      <c r="N10" s="21">
        <f t="shared" si="3"/>
        <v>0</v>
      </c>
      <c r="O10" s="21">
        <f t="shared" si="3"/>
        <v>0</v>
      </c>
      <c r="P10" s="21">
        <f t="shared" si="3"/>
        <v>0</v>
      </c>
      <c r="Q10" s="21">
        <f t="shared" si="3"/>
        <v>0</v>
      </c>
    </row>
    <row r="11" spans="1:20" ht="15.75" thickBot="1" x14ac:dyDescent="0.3">
      <c r="A11" s="190" t="s">
        <v>12</v>
      </c>
      <c r="B11" s="191"/>
      <c r="C11" s="191"/>
      <c r="D11" s="23">
        <f>D6+D8+D10</f>
        <v>0</v>
      </c>
      <c r="E11" s="23">
        <v>0</v>
      </c>
      <c r="F11" s="23">
        <v>0</v>
      </c>
      <c r="G11" s="23">
        <f t="shared" ref="G11:Q11" si="4">G6+G8+G10</f>
        <v>0</v>
      </c>
      <c r="H11" s="66">
        <f t="shared" si="4"/>
        <v>0</v>
      </c>
      <c r="I11" s="23">
        <f t="shared" si="4"/>
        <v>0</v>
      </c>
      <c r="J11" s="24">
        <f t="shared" si="4"/>
        <v>0</v>
      </c>
      <c r="K11" s="23">
        <f t="shared" si="4"/>
        <v>0</v>
      </c>
      <c r="L11" s="49">
        <f t="shared" si="4"/>
        <v>0</v>
      </c>
      <c r="M11" s="23">
        <f t="shared" si="4"/>
        <v>0</v>
      </c>
      <c r="N11" s="23">
        <f t="shared" si="4"/>
        <v>0</v>
      </c>
      <c r="O11" s="24">
        <f t="shared" si="4"/>
        <v>0</v>
      </c>
      <c r="P11" s="23">
        <f t="shared" si="4"/>
        <v>0</v>
      </c>
      <c r="Q11" s="25">
        <f t="shared" si="4"/>
        <v>0</v>
      </c>
    </row>
    <row r="12" spans="1:20" x14ac:dyDescent="0.25">
      <c r="D12" s="1"/>
    </row>
    <row r="13" spans="1:20" ht="21" x14ac:dyDescent="0.35">
      <c r="A13" s="196" t="s">
        <v>14</v>
      </c>
      <c r="B13" s="196"/>
      <c r="C13" s="196"/>
      <c r="D13" s="196"/>
      <c r="E13" s="196"/>
      <c r="F13" s="196"/>
      <c r="G13" s="196"/>
      <c r="H13" s="196"/>
      <c r="I13" s="196"/>
      <c r="J13" s="196"/>
      <c r="K13" s="196"/>
      <c r="L13" s="196"/>
      <c r="M13" s="196"/>
      <c r="N13" s="196"/>
      <c r="O13" s="196"/>
      <c r="P13" s="196"/>
      <c r="Q13" s="196"/>
    </row>
    <row r="14" spans="1:20" x14ac:dyDescent="0.25">
      <c r="E14" s="31" t="s">
        <v>35</v>
      </c>
      <c r="F14" s="31" t="s">
        <v>36</v>
      </c>
      <c r="G14" s="31" t="s">
        <v>18</v>
      </c>
      <c r="H14" s="56" t="s">
        <v>19</v>
      </c>
      <c r="I14" s="31" t="s">
        <v>20</v>
      </c>
      <c r="J14" s="31" t="s">
        <v>21</v>
      </c>
      <c r="K14" s="31" t="s">
        <v>17</v>
      </c>
      <c r="L14" s="45" t="s">
        <v>22</v>
      </c>
      <c r="M14" s="31" t="s">
        <v>23</v>
      </c>
      <c r="N14" s="31" t="s">
        <v>24</v>
      </c>
      <c r="O14" s="31" t="s">
        <v>25</v>
      </c>
      <c r="P14" s="31" t="s">
        <v>26</v>
      </c>
      <c r="Q14" s="31"/>
      <c r="R14" s="36"/>
      <c r="S14" s="36"/>
      <c r="T14" s="36"/>
    </row>
    <row r="15" spans="1:20" ht="45" x14ac:dyDescent="0.25">
      <c r="A15" s="17" t="s">
        <v>2</v>
      </c>
      <c r="B15" s="11" t="s">
        <v>1</v>
      </c>
      <c r="C15" s="11" t="s">
        <v>0</v>
      </c>
      <c r="D15" s="11" t="s">
        <v>3</v>
      </c>
      <c r="E15" s="30" t="s">
        <v>61</v>
      </c>
      <c r="F15" s="30" t="s">
        <v>61</v>
      </c>
      <c r="G15" s="30" t="s">
        <v>61</v>
      </c>
      <c r="H15" s="57" t="s">
        <v>61</v>
      </c>
      <c r="I15" s="30" t="s">
        <v>61</v>
      </c>
      <c r="J15" s="30" t="s">
        <v>61</v>
      </c>
      <c r="K15" s="30" t="s">
        <v>61</v>
      </c>
      <c r="L15" s="30" t="s">
        <v>61</v>
      </c>
      <c r="M15" s="30" t="s">
        <v>61</v>
      </c>
      <c r="N15" s="30" t="s">
        <v>61</v>
      </c>
      <c r="O15" s="30" t="s">
        <v>61</v>
      </c>
      <c r="P15" s="30" t="s">
        <v>61</v>
      </c>
      <c r="Q15" s="14" t="s">
        <v>16</v>
      </c>
      <c r="R15" s="37"/>
      <c r="S15" s="37"/>
      <c r="T15" s="38"/>
    </row>
    <row r="16" spans="1:20" x14ac:dyDescent="0.25">
      <c r="A16" s="32"/>
      <c r="B16" s="32"/>
      <c r="C16" s="33"/>
      <c r="D16" s="34">
        <v>0</v>
      </c>
      <c r="E16" s="34">
        <v>0</v>
      </c>
      <c r="F16" s="34">
        <v>0</v>
      </c>
      <c r="G16" s="34">
        <v>0</v>
      </c>
      <c r="H16" s="63">
        <v>0</v>
      </c>
      <c r="I16" s="34">
        <v>0</v>
      </c>
      <c r="J16" s="35">
        <v>0</v>
      </c>
      <c r="K16" s="35">
        <v>0</v>
      </c>
      <c r="L16" s="51">
        <v>0</v>
      </c>
      <c r="M16" s="35">
        <v>0</v>
      </c>
      <c r="N16" s="35">
        <v>0</v>
      </c>
      <c r="O16" s="35">
        <v>0</v>
      </c>
      <c r="P16" s="35">
        <v>0</v>
      </c>
      <c r="Q16" s="12">
        <f>SUM(J16:P16)</f>
        <v>0</v>
      </c>
      <c r="R16" s="39"/>
      <c r="S16" s="39"/>
      <c r="T16" s="39"/>
    </row>
    <row r="17" spans="1:20" x14ac:dyDescent="0.25">
      <c r="A17" s="3"/>
      <c r="B17" s="3"/>
      <c r="C17" s="2"/>
      <c r="D17" s="10">
        <v>0</v>
      </c>
      <c r="E17" s="10">
        <v>0</v>
      </c>
      <c r="F17" s="10">
        <v>0</v>
      </c>
      <c r="G17" s="10">
        <v>0</v>
      </c>
      <c r="H17" s="64">
        <v>0</v>
      </c>
      <c r="I17" s="10">
        <v>0</v>
      </c>
      <c r="J17" s="12">
        <v>0</v>
      </c>
      <c r="K17" s="12">
        <v>0</v>
      </c>
      <c r="L17" s="26">
        <v>0</v>
      </c>
      <c r="M17" s="12">
        <v>0</v>
      </c>
      <c r="N17" s="12">
        <v>0</v>
      </c>
      <c r="O17" s="12">
        <v>0</v>
      </c>
      <c r="P17" s="12">
        <v>0</v>
      </c>
      <c r="Q17" s="12">
        <f>SUM(J17:P17)</f>
        <v>0</v>
      </c>
      <c r="R17" s="39"/>
      <c r="S17" s="39"/>
      <c r="T17" s="39"/>
    </row>
    <row r="18" spans="1:20" ht="15.75" thickBot="1" x14ac:dyDescent="0.3">
      <c r="A18" s="188" t="s">
        <v>6</v>
      </c>
      <c r="B18" s="189"/>
      <c r="C18" s="189"/>
      <c r="D18" s="15">
        <f t="shared" ref="D18:Q18" si="5">SUM(D16:D17)</f>
        <v>0</v>
      </c>
      <c r="E18" s="15">
        <f t="shared" si="5"/>
        <v>0</v>
      </c>
      <c r="F18" s="15">
        <f t="shared" si="5"/>
        <v>0</v>
      </c>
      <c r="G18" s="15">
        <f t="shared" si="5"/>
        <v>0</v>
      </c>
      <c r="H18" s="65">
        <f t="shared" si="5"/>
        <v>0</v>
      </c>
      <c r="I18" s="15">
        <f t="shared" si="5"/>
        <v>0</v>
      </c>
      <c r="J18" s="16">
        <f t="shared" si="5"/>
        <v>0</v>
      </c>
      <c r="K18" s="18">
        <f t="shared" si="5"/>
        <v>0</v>
      </c>
      <c r="L18" s="47">
        <f t="shared" si="5"/>
        <v>0</v>
      </c>
      <c r="M18" s="16">
        <f t="shared" si="5"/>
        <v>0</v>
      </c>
      <c r="N18" s="16">
        <f t="shared" si="5"/>
        <v>0</v>
      </c>
      <c r="O18" s="16">
        <f t="shared" si="5"/>
        <v>0</v>
      </c>
      <c r="P18" s="16">
        <f t="shared" si="5"/>
        <v>0</v>
      </c>
      <c r="Q18" s="16">
        <f t="shared" si="5"/>
        <v>0</v>
      </c>
      <c r="R18" s="40"/>
      <c r="S18" s="40"/>
      <c r="T18" s="40"/>
    </row>
    <row r="19" spans="1:20" ht="15.75" thickBot="1" x14ac:dyDescent="0.3">
      <c r="A19" s="190" t="s">
        <v>12</v>
      </c>
      <c r="B19" s="191"/>
      <c r="C19" s="191"/>
      <c r="D19" s="24">
        <f>D18</f>
        <v>0</v>
      </c>
      <c r="E19" s="24">
        <f t="shared" ref="E19:Q19" si="6">E18</f>
        <v>0</v>
      </c>
      <c r="F19" s="24">
        <f t="shared" si="6"/>
        <v>0</v>
      </c>
      <c r="G19" s="24">
        <f t="shared" si="6"/>
        <v>0</v>
      </c>
      <c r="H19" s="66">
        <f t="shared" si="6"/>
        <v>0</v>
      </c>
      <c r="I19" s="24">
        <f t="shared" si="6"/>
        <v>0</v>
      </c>
      <c r="J19" s="24">
        <f t="shared" si="6"/>
        <v>0</v>
      </c>
      <c r="K19" s="24">
        <f t="shared" si="6"/>
        <v>0</v>
      </c>
      <c r="L19" s="24">
        <f t="shared" si="6"/>
        <v>0</v>
      </c>
      <c r="M19" s="24">
        <f t="shared" si="6"/>
        <v>0</v>
      </c>
      <c r="N19" s="24">
        <f t="shared" si="6"/>
        <v>0</v>
      </c>
      <c r="O19" s="24">
        <f t="shared" si="6"/>
        <v>0</v>
      </c>
      <c r="P19" s="24">
        <f t="shared" si="6"/>
        <v>0</v>
      </c>
      <c r="Q19" s="24">
        <f t="shared" si="6"/>
        <v>0</v>
      </c>
      <c r="R19" s="41"/>
      <c r="S19" s="41"/>
      <c r="T19" s="41"/>
    </row>
    <row r="21" spans="1:20" ht="18.75" x14ac:dyDescent="0.3">
      <c r="A21" s="192" t="s">
        <v>33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</row>
    <row r="22" spans="1:20" x14ac:dyDescent="0.25">
      <c r="E22" s="31" t="s">
        <v>35</v>
      </c>
      <c r="F22" s="31" t="s">
        <v>36</v>
      </c>
      <c r="G22" s="31" t="s">
        <v>18</v>
      </c>
      <c r="H22" s="56" t="s">
        <v>19</v>
      </c>
      <c r="I22" s="31" t="s">
        <v>20</v>
      </c>
      <c r="J22" s="31" t="s">
        <v>21</v>
      </c>
      <c r="K22" s="31" t="s">
        <v>17</v>
      </c>
      <c r="L22" s="45" t="s">
        <v>22</v>
      </c>
      <c r="M22" s="31" t="s">
        <v>23</v>
      </c>
      <c r="N22" s="31" t="s">
        <v>24</v>
      </c>
      <c r="O22" s="31" t="s">
        <v>25</v>
      </c>
      <c r="P22" s="31" t="s">
        <v>26</v>
      </c>
      <c r="Q22" s="31"/>
    </row>
    <row r="23" spans="1:20" ht="45" x14ac:dyDescent="0.25">
      <c r="A23" s="17" t="s">
        <v>2</v>
      </c>
      <c r="B23" s="11" t="s">
        <v>1</v>
      </c>
      <c r="C23" s="11" t="s">
        <v>0</v>
      </c>
      <c r="D23" s="11" t="s">
        <v>3</v>
      </c>
      <c r="E23" s="30" t="s">
        <v>61</v>
      </c>
      <c r="F23" s="30" t="s">
        <v>61</v>
      </c>
      <c r="G23" s="30" t="s">
        <v>61</v>
      </c>
      <c r="H23" s="57" t="s">
        <v>61</v>
      </c>
      <c r="I23" s="30" t="s">
        <v>61</v>
      </c>
      <c r="J23" s="30" t="s">
        <v>61</v>
      </c>
      <c r="K23" s="30" t="s">
        <v>61</v>
      </c>
      <c r="L23" s="30" t="s">
        <v>61</v>
      </c>
      <c r="M23" s="30" t="s">
        <v>61</v>
      </c>
      <c r="N23" s="30" t="s">
        <v>61</v>
      </c>
      <c r="O23" s="30" t="s">
        <v>61</v>
      </c>
      <c r="P23" s="30" t="s">
        <v>61</v>
      </c>
      <c r="Q23" s="14" t="s">
        <v>16</v>
      </c>
    </row>
    <row r="24" spans="1:20" x14ac:dyDescent="0.25">
      <c r="A24" s="32"/>
      <c r="B24" s="32"/>
      <c r="C24" s="33"/>
      <c r="D24" s="34">
        <v>0</v>
      </c>
      <c r="E24" s="35">
        <v>0</v>
      </c>
      <c r="F24" s="35">
        <v>0</v>
      </c>
      <c r="G24" s="51">
        <v>0</v>
      </c>
      <c r="H24" s="63">
        <v>0</v>
      </c>
      <c r="I24" s="34">
        <v>0</v>
      </c>
      <c r="J24" s="35">
        <v>0</v>
      </c>
      <c r="K24" s="35">
        <v>0</v>
      </c>
      <c r="L24" s="51">
        <v>0</v>
      </c>
      <c r="M24" s="35">
        <v>0</v>
      </c>
      <c r="N24" s="35">
        <v>0</v>
      </c>
      <c r="O24" s="35">
        <v>0</v>
      </c>
      <c r="P24" s="35">
        <v>0</v>
      </c>
      <c r="Q24" s="12">
        <v>0</v>
      </c>
    </row>
    <row r="25" spans="1:20" x14ac:dyDescent="0.25">
      <c r="A25" s="193" t="s">
        <v>15</v>
      </c>
      <c r="B25" s="194"/>
      <c r="C25" s="194"/>
      <c r="D25" s="43">
        <f>SUM(D24:D24)</f>
        <v>0</v>
      </c>
      <c r="E25" s="44">
        <f>SUM(E24:E24)</f>
        <v>0</v>
      </c>
      <c r="F25" s="44">
        <f>SUM(F24:F24)</f>
        <v>0</v>
      </c>
      <c r="G25" s="52">
        <v>0</v>
      </c>
      <c r="H25" s="79">
        <f t="shared" ref="H25:Q25" si="7">SUM(H24:H24)</f>
        <v>0</v>
      </c>
      <c r="I25" s="54">
        <f t="shared" si="7"/>
        <v>0</v>
      </c>
      <c r="J25" s="16">
        <f t="shared" si="7"/>
        <v>0</v>
      </c>
      <c r="K25" s="18">
        <f t="shared" si="7"/>
        <v>0</v>
      </c>
      <c r="L25" s="47">
        <f t="shared" si="7"/>
        <v>0</v>
      </c>
      <c r="M25" s="16">
        <f t="shared" si="7"/>
        <v>0</v>
      </c>
      <c r="N25" s="16">
        <f t="shared" si="7"/>
        <v>0</v>
      </c>
      <c r="O25" s="16">
        <f t="shared" si="7"/>
        <v>0</v>
      </c>
      <c r="P25" s="16">
        <f t="shared" si="7"/>
        <v>0</v>
      </c>
      <c r="Q25" s="16">
        <f t="shared" si="7"/>
        <v>0</v>
      </c>
    </row>
    <row r="26" spans="1:20" x14ac:dyDescent="0.25">
      <c r="A26" s="3"/>
      <c r="B26" s="3"/>
      <c r="C26" s="4"/>
      <c r="D26" s="4">
        <v>0</v>
      </c>
      <c r="E26" s="12">
        <v>0</v>
      </c>
      <c r="F26" s="12">
        <v>0</v>
      </c>
      <c r="G26" s="26">
        <v>0</v>
      </c>
      <c r="H26" s="67">
        <v>0</v>
      </c>
      <c r="I26" s="35">
        <v>0</v>
      </c>
      <c r="J26" s="12">
        <v>0</v>
      </c>
      <c r="K26" s="12">
        <v>0</v>
      </c>
      <c r="L26" s="12">
        <v>0</v>
      </c>
      <c r="M26" s="12">
        <v>0</v>
      </c>
      <c r="N26" s="12">
        <v>0</v>
      </c>
      <c r="O26" s="12">
        <v>0</v>
      </c>
      <c r="P26" s="12">
        <v>0</v>
      </c>
      <c r="Q26" s="12">
        <v>0</v>
      </c>
    </row>
    <row r="27" spans="1:20" ht="15.75" thickBot="1" x14ac:dyDescent="0.3">
      <c r="A27" s="195" t="s">
        <v>34</v>
      </c>
      <c r="B27" s="195"/>
      <c r="C27" s="195"/>
      <c r="D27" s="42">
        <f t="shared" ref="D27:Q27" si="8">SUM(D26:D26)</f>
        <v>0</v>
      </c>
      <c r="E27" s="42">
        <f t="shared" si="8"/>
        <v>0</v>
      </c>
      <c r="F27" s="42">
        <f t="shared" si="8"/>
        <v>0</v>
      </c>
      <c r="G27" s="53">
        <f t="shared" si="8"/>
        <v>0</v>
      </c>
      <c r="H27" s="69">
        <f t="shared" si="8"/>
        <v>0</v>
      </c>
      <c r="I27" s="42">
        <f t="shared" si="8"/>
        <v>0</v>
      </c>
      <c r="J27" s="42">
        <f t="shared" si="8"/>
        <v>0</v>
      </c>
      <c r="K27" s="42">
        <f t="shared" si="8"/>
        <v>0</v>
      </c>
      <c r="L27" s="42">
        <f t="shared" si="8"/>
        <v>0</v>
      </c>
      <c r="M27" s="42">
        <f t="shared" si="8"/>
        <v>0</v>
      </c>
      <c r="N27" s="42">
        <f t="shared" si="8"/>
        <v>0</v>
      </c>
      <c r="O27" s="42">
        <f t="shared" si="8"/>
        <v>0</v>
      </c>
      <c r="P27" s="42">
        <f t="shared" si="8"/>
        <v>0</v>
      </c>
      <c r="Q27" s="42">
        <f t="shared" si="8"/>
        <v>0</v>
      </c>
    </row>
    <row r="28" spans="1:20" ht="15.75" thickBot="1" x14ac:dyDescent="0.3">
      <c r="A28" s="24" t="s">
        <v>12</v>
      </c>
      <c r="B28" s="24"/>
      <c r="C28" s="24"/>
      <c r="D28" s="24">
        <f>D25+D27</f>
        <v>0</v>
      </c>
      <c r="E28" s="24">
        <f>E25+E27</f>
        <v>0</v>
      </c>
      <c r="F28" s="24">
        <f>F25+F27</f>
        <v>0</v>
      </c>
      <c r="G28" s="49">
        <f>G27+G25</f>
        <v>0</v>
      </c>
      <c r="H28" s="66">
        <f t="shared" ref="H28:Q28" si="9">H25</f>
        <v>0</v>
      </c>
      <c r="I28" s="24">
        <f t="shared" si="9"/>
        <v>0</v>
      </c>
      <c r="J28" s="24">
        <f t="shared" si="9"/>
        <v>0</v>
      </c>
      <c r="K28" s="24">
        <f t="shared" si="9"/>
        <v>0</v>
      </c>
      <c r="L28" s="24">
        <f t="shared" si="9"/>
        <v>0</v>
      </c>
      <c r="M28" s="24">
        <f t="shared" si="9"/>
        <v>0</v>
      </c>
      <c r="N28" s="24">
        <f t="shared" si="9"/>
        <v>0</v>
      </c>
      <c r="O28" s="24">
        <f t="shared" si="9"/>
        <v>0</v>
      </c>
      <c r="P28" s="24">
        <f t="shared" si="9"/>
        <v>0</v>
      </c>
      <c r="Q28" s="24">
        <f t="shared" si="9"/>
        <v>0</v>
      </c>
    </row>
  </sheetData>
  <mergeCells count="11">
    <mergeCell ref="A13:Q13"/>
    <mergeCell ref="A2:Q2"/>
    <mergeCell ref="A6:C6"/>
    <mergeCell ref="A8:C8"/>
    <mergeCell ref="A10:C10"/>
    <mergeCell ref="A11:C11"/>
    <mergeCell ref="A18:C18"/>
    <mergeCell ref="A19:C19"/>
    <mergeCell ref="A21:Q21"/>
    <mergeCell ref="A25:C25"/>
    <mergeCell ref="A27:C2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34"/>
  <sheetViews>
    <sheetView workbookViewId="0">
      <selection activeCell="A29" sqref="A29"/>
    </sheetView>
  </sheetViews>
  <sheetFormatPr baseColWidth="10" defaultRowHeight="15" x14ac:dyDescent="0.25"/>
  <cols>
    <col min="1" max="1" width="4.140625" customWidth="1"/>
    <col min="2" max="2" width="19" bestFit="1" customWidth="1"/>
    <col min="3" max="3" width="38.5703125" bestFit="1" customWidth="1"/>
    <col min="4" max="4" width="14.5703125" customWidth="1"/>
    <col min="5" max="5" width="12.7109375" customWidth="1"/>
    <col min="6" max="6" width="12.85546875" customWidth="1"/>
    <col min="7" max="7" width="15.140625" customWidth="1"/>
    <col min="8" max="8" width="13.140625" customWidth="1"/>
    <col min="9" max="9" width="12.85546875" customWidth="1"/>
    <col min="10" max="10" width="13.42578125" customWidth="1"/>
    <col min="11" max="11" width="15.140625" customWidth="1"/>
    <col min="12" max="12" width="13.42578125" customWidth="1"/>
    <col min="13" max="13" width="14.85546875" customWidth="1"/>
    <col min="14" max="14" width="13.85546875" customWidth="1"/>
    <col min="15" max="15" width="14.5703125" customWidth="1"/>
    <col min="16" max="16" width="12.85546875" customWidth="1"/>
    <col min="17" max="17" width="13" customWidth="1"/>
  </cols>
  <sheetData>
    <row r="2" spans="1:17" ht="21" x14ac:dyDescent="0.35">
      <c r="A2" s="196" t="s">
        <v>13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</row>
    <row r="3" spans="1:17" ht="15.75" thickBot="1" x14ac:dyDescent="0.3">
      <c r="E3" s="31" t="s">
        <v>35</v>
      </c>
      <c r="F3" s="31" t="s">
        <v>36</v>
      </c>
      <c r="G3" s="31" t="s">
        <v>18</v>
      </c>
      <c r="H3" s="31" t="s">
        <v>19</v>
      </c>
      <c r="I3" s="31" t="s">
        <v>20</v>
      </c>
      <c r="J3" s="31" t="s">
        <v>21</v>
      </c>
      <c r="K3" s="31" t="s">
        <v>17</v>
      </c>
      <c r="L3" s="45" t="s">
        <v>22</v>
      </c>
      <c r="M3" s="31" t="s">
        <v>23</v>
      </c>
      <c r="N3" s="31" t="s">
        <v>24</v>
      </c>
      <c r="O3" s="31" t="s">
        <v>25</v>
      </c>
      <c r="P3" s="31" t="s">
        <v>26</v>
      </c>
      <c r="Q3" s="31"/>
    </row>
    <row r="4" spans="1:17" ht="45" x14ac:dyDescent="0.25">
      <c r="A4" s="103" t="s">
        <v>62</v>
      </c>
      <c r="B4" s="11" t="s">
        <v>1</v>
      </c>
      <c r="C4" s="11" t="s">
        <v>0</v>
      </c>
      <c r="D4" s="5" t="s">
        <v>3</v>
      </c>
      <c r="E4" s="30" t="s">
        <v>61</v>
      </c>
      <c r="F4" s="30" t="s">
        <v>61</v>
      </c>
      <c r="G4" s="30" t="s">
        <v>61</v>
      </c>
      <c r="H4" s="30" t="s">
        <v>61</v>
      </c>
      <c r="I4" s="30" t="s">
        <v>28</v>
      </c>
      <c r="J4" s="30" t="s">
        <v>61</v>
      </c>
      <c r="K4" s="30" t="s">
        <v>61</v>
      </c>
      <c r="L4" s="30" t="s">
        <v>61</v>
      </c>
      <c r="M4" s="30" t="s">
        <v>61</v>
      </c>
      <c r="N4" s="30" t="s">
        <v>61</v>
      </c>
      <c r="O4" s="30" t="s">
        <v>61</v>
      </c>
      <c r="P4" s="30" t="s">
        <v>61</v>
      </c>
      <c r="Q4" s="14" t="s">
        <v>7</v>
      </c>
    </row>
    <row r="5" spans="1:17" ht="15.75" thickBot="1" x14ac:dyDescent="0.3">
      <c r="A5" s="6">
        <v>1</v>
      </c>
      <c r="B5" s="6" t="s">
        <v>39</v>
      </c>
      <c r="C5" s="8" t="s">
        <v>40</v>
      </c>
      <c r="D5" s="9">
        <v>66000</v>
      </c>
      <c r="E5" s="9">
        <v>0</v>
      </c>
      <c r="F5" s="9">
        <v>0</v>
      </c>
      <c r="G5" s="81">
        <v>0</v>
      </c>
      <c r="H5" s="81">
        <v>0</v>
      </c>
      <c r="I5" s="82">
        <v>20000</v>
      </c>
      <c r="J5" s="81">
        <v>0</v>
      </c>
      <c r="K5" s="81">
        <v>0</v>
      </c>
      <c r="L5" s="83">
        <v>0</v>
      </c>
      <c r="M5" s="81">
        <v>0</v>
      </c>
      <c r="N5" s="81">
        <v>0</v>
      </c>
      <c r="O5" s="81">
        <v>0</v>
      </c>
      <c r="P5" s="81">
        <v>0</v>
      </c>
      <c r="Q5" s="81">
        <f>SUM(G5:P5)</f>
        <v>20000</v>
      </c>
    </row>
    <row r="6" spans="1:17" ht="15.75" thickBot="1" x14ac:dyDescent="0.3">
      <c r="A6" s="200" t="s">
        <v>4</v>
      </c>
      <c r="B6" s="201"/>
      <c r="C6" s="202"/>
      <c r="D6" s="85">
        <f>SUM(D5)</f>
        <v>66000</v>
      </c>
      <c r="E6" s="21">
        <v>0</v>
      </c>
      <c r="F6" s="21">
        <v>0</v>
      </c>
      <c r="G6" s="21">
        <f t="shared" ref="G6:P6" si="0">SUM(G5)</f>
        <v>0</v>
      </c>
      <c r="H6" s="21">
        <f t="shared" si="0"/>
        <v>0</v>
      </c>
      <c r="I6" s="86">
        <f t="shared" si="0"/>
        <v>20000</v>
      </c>
      <c r="J6" s="21">
        <f t="shared" si="0"/>
        <v>0</v>
      </c>
      <c r="K6" s="21">
        <f t="shared" si="0"/>
        <v>0</v>
      </c>
      <c r="L6" s="87">
        <f t="shared" si="0"/>
        <v>0</v>
      </c>
      <c r="M6" s="88">
        <f t="shared" si="0"/>
        <v>0</v>
      </c>
      <c r="N6" s="21">
        <f t="shared" si="0"/>
        <v>0</v>
      </c>
      <c r="O6" s="21">
        <f t="shared" si="0"/>
        <v>0</v>
      </c>
      <c r="P6" s="21">
        <f t="shared" si="0"/>
        <v>0</v>
      </c>
      <c r="Q6" s="89">
        <f>Q5</f>
        <v>20000</v>
      </c>
    </row>
    <row r="7" spans="1:17" x14ac:dyDescent="0.25">
      <c r="A7" s="6">
        <v>1</v>
      </c>
      <c r="B7" s="6" t="s">
        <v>41</v>
      </c>
      <c r="C7" s="8" t="s">
        <v>51</v>
      </c>
      <c r="D7" s="34">
        <v>20000</v>
      </c>
      <c r="E7" s="34">
        <v>0</v>
      </c>
      <c r="F7" s="34">
        <v>0</v>
      </c>
      <c r="G7" s="35">
        <v>0</v>
      </c>
      <c r="H7" s="35">
        <v>0</v>
      </c>
      <c r="I7" s="84">
        <v>7500</v>
      </c>
      <c r="J7" s="35">
        <v>0</v>
      </c>
      <c r="K7" s="35">
        <v>0</v>
      </c>
      <c r="L7" s="35">
        <v>0</v>
      </c>
      <c r="M7" s="35">
        <v>0</v>
      </c>
      <c r="N7" s="35">
        <v>0</v>
      </c>
      <c r="O7" s="35">
        <v>0</v>
      </c>
      <c r="P7" s="35">
        <v>0</v>
      </c>
      <c r="Q7" s="35">
        <f t="shared" ref="Q7:Q16" si="1">SUM(G7:P7)</f>
        <v>7500</v>
      </c>
    </row>
    <row r="8" spans="1:17" x14ac:dyDescent="0.25">
      <c r="A8" s="6">
        <f>1+A7</f>
        <v>2</v>
      </c>
      <c r="B8" s="6" t="s">
        <v>42</v>
      </c>
      <c r="C8" s="8" t="s">
        <v>52</v>
      </c>
      <c r="D8" s="9">
        <v>60000</v>
      </c>
      <c r="E8" s="9">
        <v>0</v>
      </c>
      <c r="F8" s="9">
        <v>0</v>
      </c>
      <c r="G8" s="12">
        <v>0</v>
      </c>
      <c r="H8" s="12">
        <v>0</v>
      </c>
      <c r="I8" s="80">
        <v>20000</v>
      </c>
      <c r="J8" s="12">
        <v>0</v>
      </c>
      <c r="K8" s="12">
        <v>0</v>
      </c>
      <c r="L8" s="12">
        <v>0</v>
      </c>
      <c r="M8" s="12">
        <v>0</v>
      </c>
      <c r="N8" s="12">
        <v>0</v>
      </c>
      <c r="O8" s="12">
        <v>0</v>
      </c>
      <c r="P8" s="12">
        <v>0</v>
      </c>
      <c r="Q8" s="12">
        <f t="shared" si="1"/>
        <v>20000</v>
      </c>
    </row>
    <row r="9" spans="1:17" x14ac:dyDescent="0.25">
      <c r="A9" s="6">
        <f t="shared" ref="A9:A16" si="2">1+A8</f>
        <v>3</v>
      </c>
      <c r="B9" s="6" t="s">
        <v>43</v>
      </c>
      <c r="C9" s="8" t="s">
        <v>53</v>
      </c>
      <c r="D9" s="9">
        <v>21000</v>
      </c>
      <c r="E9" s="9">
        <v>0</v>
      </c>
      <c r="F9" s="9">
        <v>0</v>
      </c>
      <c r="G9" s="12">
        <v>0</v>
      </c>
      <c r="H9" s="12">
        <v>0</v>
      </c>
      <c r="I9" s="80">
        <v>7000</v>
      </c>
      <c r="J9" s="12">
        <v>0</v>
      </c>
      <c r="K9" s="12">
        <v>0</v>
      </c>
      <c r="L9" s="12">
        <v>0</v>
      </c>
      <c r="M9" s="12">
        <v>0</v>
      </c>
      <c r="N9" s="12">
        <v>0</v>
      </c>
      <c r="O9" s="12">
        <v>0</v>
      </c>
      <c r="P9" s="12">
        <v>0</v>
      </c>
      <c r="Q9" s="12">
        <f t="shared" si="1"/>
        <v>7000</v>
      </c>
    </row>
    <row r="10" spans="1:17" x14ac:dyDescent="0.25">
      <c r="A10" s="6">
        <f t="shared" si="2"/>
        <v>4</v>
      </c>
      <c r="B10" s="6" t="s">
        <v>44</v>
      </c>
      <c r="C10" s="8" t="s">
        <v>54</v>
      </c>
      <c r="D10" s="9">
        <v>48000</v>
      </c>
      <c r="E10" s="9">
        <v>0</v>
      </c>
      <c r="F10" s="9">
        <v>0</v>
      </c>
      <c r="G10" s="12">
        <v>0</v>
      </c>
      <c r="H10" s="12">
        <v>0</v>
      </c>
      <c r="I10" s="80">
        <v>18000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2">
        <v>0</v>
      </c>
      <c r="P10" s="12">
        <v>0</v>
      </c>
      <c r="Q10" s="12">
        <f t="shared" si="1"/>
        <v>18000</v>
      </c>
    </row>
    <row r="11" spans="1:17" x14ac:dyDescent="0.25">
      <c r="A11" s="6">
        <f t="shared" si="2"/>
        <v>5</v>
      </c>
      <c r="B11" s="6" t="s">
        <v>45</v>
      </c>
      <c r="C11" s="8" t="s">
        <v>55</v>
      </c>
      <c r="D11" s="9">
        <v>28000</v>
      </c>
      <c r="E11" s="9">
        <v>0</v>
      </c>
      <c r="F11" s="9">
        <v>0</v>
      </c>
      <c r="G11" s="12">
        <v>0</v>
      </c>
      <c r="H11" s="12">
        <v>0</v>
      </c>
      <c r="I11" s="80">
        <v>10500</v>
      </c>
      <c r="J11" s="12">
        <v>0</v>
      </c>
      <c r="K11" s="12">
        <v>0</v>
      </c>
      <c r="L11" s="12">
        <v>0</v>
      </c>
      <c r="M11" s="12">
        <v>0</v>
      </c>
      <c r="N11" s="12">
        <v>0</v>
      </c>
      <c r="O11" s="12">
        <v>0</v>
      </c>
      <c r="P11" s="12">
        <v>0</v>
      </c>
      <c r="Q11" s="12">
        <f t="shared" si="1"/>
        <v>10500</v>
      </c>
    </row>
    <row r="12" spans="1:17" x14ac:dyDescent="0.25">
      <c r="A12" s="6">
        <f t="shared" si="2"/>
        <v>6</v>
      </c>
      <c r="B12" s="6" t="s">
        <v>46</v>
      </c>
      <c r="C12" s="8" t="s">
        <v>56</v>
      </c>
      <c r="D12" s="9">
        <v>28000</v>
      </c>
      <c r="E12" s="9">
        <v>0</v>
      </c>
      <c r="F12" s="9">
        <v>0</v>
      </c>
      <c r="G12" s="12">
        <v>0</v>
      </c>
      <c r="H12" s="12">
        <v>0</v>
      </c>
      <c r="I12" s="80">
        <v>10500</v>
      </c>
      <c r="J12" s="12">
        <v>0</v>
      </c>
      <c r="K12" s="12">
        <v>0</v>
      </c>
      <c r="L12" s="12">
        <v>0</v>
      </c>
      <c r="M12" s="12">
        <v>0</v>
      </c>
      <c r="N12" s="12">
        <v>0</v>
      </c>
      <c r="O12" s="12">
        <v>0</v>
      </c>
      <c r="P12" s="12">
        <v>0</v>
      </c>
      <c r="Q12" s="12">
        <f t="shared" si="1"/>
        <v>10500</v>
      </c>
    </row>
    <row r="13" spans="1:17" x14ac:dyDescent="0.25">
      <c r="A13" s="6">
        <f t="shared" si="2"/>
        <v>7</v>
      </c>
      <c r="B13" s="6" t="s">
        <v>47</v>
      </c>
      <c r="C13" s="8" t="s">
        <v>57</v>
      </c>
      <c r="D13" s="9">
        <v>28000</v>
      </c>
      <c r="E13" s="9">
        <v>0</v>
      </c>
      <c r="F13" s="9">
        <v>0</v>
      </c>
      <c r="G13" s="12">
        <v>0</v>
      </c>
      <c r="H13" s="12">
        <v>0</v>
      </c>
      <c r="I13" s="80">
        <v>10500</v>
      </c>
      <c r="J13" s="12">
        <v>0</v>
      </c>
      <c r="K13" s="12">
        <v>0</v>
      </c>
      <c r="L13" s="12">
        <v>0</v>
      </c>
      <c r="M13" s="12">
        <v>0</v>
      </c>
      <c r="N13" s="12">
        <v>0</v>
      </c>
      <c r="O13" s="12">
        <v>0</v>
      </c>
      <c r="P13" s="12">
        <v>0</v>
      </c>
      <c r="Q13" s="12">
        <f t="shared" si="1"/>
        <v>10500</v>
      </c>
    </row>
    <row r="14" spans="1:17" x14ac:dyDescent="0.25">
      <c r="A14" s="6">
        <f t="shared" si="2"/>
        <v>8</v>
      </c>
      <c r="B14" s="6" t="s">
        <v>48</v>
      </c>
      <c r="C14" s="8" t="s">
        <v>58</v>
      </c>
      <c r="D14" s="9">
        <v>72000</v>
      </c>
      <c r="E14" s="9">
        <v>0</v>
      </c>
      <c r="F14" s="9">
        <v>0</v>
      </c>
      <c r="G14" s="12">
        <v>0</v>
      </c>
      <c r="H14" s="12">
        <v>0</v>
      </c>
      <c r="I14" s="80">
        <v>24000</v>
      </c>
      <c r="J14" s="12">
        <v>0</v>
      </c>
      <c r="K14" s="12">
        <v>0</v>
      </c>
      <c r="L14" s="12">
        <v>0</v>
      </c>
      <c r="M14" s="12">
        <v>0</v>
      </c>
      <c r="N14" s="12">
        <v>0</v>
      </c>
      <c r="O14" s="12">
        <v>0</v>
      </c>
      <c r="P14" s="12">
        <v>0</v>
      </c>
      <c r="Q14" s="12">
        <f t="shared" si="1"/>
        <v>24000</v>
      </c>
    </row>
    <row r="15" spans="1:17" x14ac:dyDescent="0.25">
      <c r="A15" s="6">
        <f t="shared" si="2"/>
        <v>9</v>
      </c>
      <c r="B15" s="6" t="s">
        <v>49</v>
      </c>
      <c r="C15" s="8" t="s">
        <v>59</v>
      </c>
      <c r="D15" s="9">
        <v>28000</v>
      </c>
      <c r="E15" s="9">
        <v>0</v>
      </c>
      <c r="F15" s="9">
        <v>0</v>
      </c>
      <c r="G15" s="12">
        <v>0</v>
      </c>
      <c r="H15" s="12">
        <v>0</v>
      </c>
      <c r="I15" s="80">
        <v>10500</v>
      </c>
      <c r="J15" s="12">
        <v>0</v>
      </c>
      <c r="K15" s="12">
        <v>0</v>
      </c>
      <c r="L15" s="12">
        <v>0</v>
      </c>
      <c r="M15" s="12">
        <v>0</v>
      </c>
      <c r="N15" s="12">
        <v>0</v>
      </c>
      <c r="O15" s="12">
        <v>0</v>
      </c>
      <c r="P15" s="12">
        <v>0</v>
      </c>
      <c r="Q15" s="12">
        <f t="shared" si="1"/>
        <v>10500</v>
      </c>
    </row>
    <row r="16" spans="1:17" ht="15.75" thickBot="1" x14ac:dyDescent="0.3">
      <c r="A16" s="6">
        <f t="shared" si="2"/>
        <v>10</v>
      </c>
      <c r="B16" s="6" t="s">
        <v>50</v>
      </c>
      <c r="C16" s="8" t="s">
        <v>60</v>
      </c>
      <c r="D16" s="9">
        <v>28000</v>
      </c>
      <c r="E16" s="9">
        <v>0</v>
      </c>
      <c r="F16" s="9">
        <v>0</v>
      </c>
      <c r="G16" s="12">
        <v>0</v>
      </c>
      <c r="H16" s="12">
        <v>0</v>
      </c>
      <c r="I16" s="80">
        <v>10500</v>
      </c>
      <c r="J16" s="12">
        <v>0</v>
      </c>
      <c r="K16" s="12">
        <v>0</v>
      </c>
      <c r="L16" s="12">
        <v>0</v>
      </c>
      <c r="M16" s="12">
        <v>0</v>
      </c>
      <c r="N16" s="12">
        <v>0</v>
      </c>
      <c r="O16" s="12">
        <v>0</v>
      </c>
      <c r="P16" s="12">
        <v>0</v>
      </c>
      <c r="Q16" s="12">
        <f t="shared" si="1"/>
        <v>10500</v>
      </c>
    </row>
    <row r="17" spans="1:20" ht="15.75" thickBot="1" x14ac:dyDescent="0.3">
      <c r="A17" s="200" t="s">
        <v>6</v>
      </c>
      <c r="B17" s="201"/>
      <c r="C17" s="203"/>
      <c r="D17" s="20">
        <f>SUM(D7:D16)</f>
        <v>361000</v>
      </c>
      <c r="E17" s="20">
        <f t="shared" ref="E17:I17" si="3">SUM(E7:E16)</f>
        <v>0</v>
      </c>
      <c r="F17" s="20">
        <f t="shared" si="3"/>
        <v>0</v>
      </c>
      <c r="G17" s="20">
        <f t="shared" si="3"/>
        <v>0</v>
      </c>
      <c r="H17" s="20">
        <f t="shared" si="3"/>
        <v>0</v>
      </c>
      <c r="I17" s="20">
        <f t="shared" si="3"/>
        <v>129000</v>
      </c>
      <c r="J17" s="20">
        <f t="shared" ref="J17" si="4">SUM(J7:J16)</f>
        <v>0</v>
      </c>
      <c r="K17" s="20">
        <f t="shared" ref="K17" si="5">SUM(K7:K16)</f>
        <v>0</v>
      </c>
      <c r="L17" s="20">
        <f t="shared" ref="L17" si="6">SUM(L7:L16)</f>
        <v>0</v>
      </c>
      <c r="M17" s="20">
        <f t="shared" ref="M17" si="7">SUM(M7:M16)</f>
        <v>0</v>
      </c>
      <c r="N17" s="20">
        <f t="shared" ref="N17" si="8">SUM(N7:N16)</f>
        <v>0</v>
      </c>
      <c r="O17" s="20">
        <f t="shared" ref="O17" si="9">SUM(O7:O16)</f>
        <v>0</v>
      </c>
      <c r="P17" s="20">
        <f t="shared" ref="P17" si="10">SUM(P7:P16)</f>
        <v>0</v>
      </c>
      <c r="Q17" s="20">
        <f t="shared" ref="Q17" si="11">SUM(Q7:Q16)</f>
        <v>129000</v>
      </c>
    </row>
    <row r="18" spans="1:20" ht="15.75" thickBot="1" x14ac:dyDescent="0.3">
      <c r="A18" s="190" t="s">
        <v>12</v>
      </c>
      <c r="B18" s="191"/>
      <c r="C18" s="191"/>
      <c r="D18" s="23">
        <f>D6+D17</f>
        <v>427000</v>
      </c>
      <c r="E18" s="23">
        <f t="shared" ref="E18:I18" si="12">E6+E17</f>
        <v>0</v>
      </c>
      <c r="F18" s="23">
        <f t="shared" si="12"/>
        <v>0</v>
      </c>
      <c r="G18" s="23">
        <f t="shared" si="12"/>
        <v>0</v>
      </c>
      <c r="H18" s="23">
        <f t="shared" si="12"/>
        <v>0</v>
      </c>
      <c r="I18" s="23">
        <f t="shared" si="12"/>
        <v>149000</v>
      </c>
      <c r="J18" s="23">
        <f t="shared" ref="J18" si="13">J6+J17</f>
        <v>0</v>
      </c>
      <c r="K18" s="23">
        <f t="shared" ref="K18" si="14">K6+K17</f>
        <v>0</v>
      </c>
      <c r="L18" s="23">
        <f t="shared" ref="L18" si="15">L6+L17</f>
        <v>0</v>
      </c>
      <c r="M18" s="23">
        <f t="shared" ref="M18" si="16">M6+M17</f>
        <v>0</v>
      </c>
      <c r="N18" s="23">
        <f t="shared" ref="N18" si="17">N6+N17</f>
        <v>0</v>
      </c>
      <c r="O18" s="23">
        <f t="shared" ref="O18" si="18">O6+O17</f>
        <v>0</v>
      </c>
      <c r="P18" s="23">
        <f t="shared" ref="P18" si="19">P6+P17</f>
        <v>0</v>
      </c>
      <c r="Q18" s="23">
        <f t="shared" ref="Q18" si="20">Q6+Q17</f>
        <v>149000</v>
      </c>
    </row>
    <row r="19" spans="1:20" x14ac:dyDescent="0.25">
      <c r="D19" s="1"/>
    </row>
    <row r="20" spans="1:20" ht="21" x14ac:dyDescent="0.35">
      <c r="A20" s="196" t="s">
        <v>14</v>
      </c>
      <c r="B20" s="196"/>
      <c r="C20" s="196"/>
      <c r="D20" s="196"/>
      <c r="E20" s="196"/>
      <c r="F20" s="196"/>
      <c r="G20" s="196"/>
      <c r="H20" s="196"/>
      <c r="I20" s="196"/>
      <c r="J20" s="196"/>
      <c r="K20" s="196"/>
      <c r="L20" s="196"/>
      <c r="M20" s="196"/>
      <c r="N20" s="196"/>
      <c r="O20" s="196"/>
      <c r="P20" s="196"/>
      <c r="Q20" s="196"/>
    </row>
    <row r="21" spans="1:20" x14ac:dyDescent="0.25">
      <c r="E21" s="31" t="s">
        <v>35</v>
      </c>
      <c r="F21" s="31" t="s">
        <v>36</v>
      </c>
      <c r="G21" s="31" t="s">
        <v>18</v>
      </c>
      <c r="H21" s="31" t="s">
        <v>19</v>
      </c>
      <c r="I21" s="56" t="s">
        <v>20</v>
      </c>
      <c r="J21" s="31" t="s">
        <v>21</v>
      </c>
      <c r="K21" s="31" t="s">
        <v>17</v>
      </c>
      <c r="L21" s="45" t="s">
        <v>22</v>
      </c>
      <c r="M21" s="31" t="s">
        <v>23</v>
      </c>
      <c r="N21" s="31" t="s">
        <v>24</v>
      </c>
      <c r="O21" s="31" t="s">
        <v>25</v>
      </c>
      <c r="P21" s="31" t="s">
        <v>26</v>
      </c>
      <c r="Q21" s="31"/>
      <c r="R21" s="36"/>
      <c r="S21" s="36"/>
      <c r="T21" s="36"/>
    </row>
    <row r="22" spans="1:20" ht="45" x14ac:dyDescent="0.25">
      <c r="A22" s="103" t="s">
        <v>62</v>
      </c>
      <c r="B22" s="11" t="s">
        <v>1</v>
      </c>
      <c r="C22" s="11" t="s">
        <v>0</v>
      </c>
      <c r="D22" s="11" t="s">
        <v>3</v>
      </c>
      <c r="E22" s="27" t="s">
        <v>28</v>
      </c>
      <c r="F22" s="27" t="s">
        <v>27</v>
      </c>
      <c r="G22" s="50" t="s">
        <v>29</v>
      </c>
      <c r="H22" s="50" t="s">
        <v>8</v>
      </c>
      <c r="I22" s="62" t="s">
        <v>9</v>
      </c>
      <c r="J22" s="27" t="s">
        <v>10</v>
      </c>
      <c r="K22" s="27" t="s">
        <v>30</v>
      </c>
      <c r="L22" s="46" t="s">
        <v>31</v>
      </c>
      <c r="M22" s="30" t="s">
        <v>11</v>
      </c>
      <c r="N22" s="30" t="s">
        <v>32</v>
      </c>
      <c r="O22" s="30" t="s">
        <v>37</v>
      </c>
      <c r="P22" s="30" t="s">
        <v>38</v>
      </c>
      <c r="Q22" s="14" t="s">
        <v>16</v>
      </c>
      <c r="R22" s="37"/>
      <c r="S22" s="37"/>
      <c r="T22" s="38"/>
    </row>
    <row r="23" spans="1:20" ht="15.75" thickBot="1" x14ac:dyDescent="0.3">
      <c r="A23" s="32"/>
      <c r="B23" s="32"/>
      <c r="C23" s="33"/>
      <c r="D23" s="34">
        <v>0</v>
      </c>
      <c r="E23" s="34">
        <v>0</v>
      </c>
      <c r="F23" s="34">
        <v>0</v>
      </c>
      <c r="G23" s="34">
        <v>0</v>
      </c>
      <c r="H23" s="34">
        <v>0</v>
      </c>
      <c r="I23" s="63">
        <v>0</v>
      </c>
      <c r="J23" s="96">
        <v>0</v>
      </c>
      <c r="K23" s="96">
        <v>0</v>
      </c>
      <c r="L23" s="97">
        <v>0</v>
      </c>
      <c r="M23" s="96">
        <v>0</v>
      </c>
      <c r="N23" s="96">
        <v>0</v>
      </c>
      <c r="O23" s="96">
        <v>0</v>
      </c>
      <c r="P23" s="96">
        <v>0</v>
      </c>
      <c r="Q23" s="81">
        <f>SUM(J23:P23)</f>
        <v>0</v>
      </c>
      <c r="R23" s="39"/>
      <c r="S23" s="39"/>
      <c r="T23" s="39"/>
    </row>
    <row r="24" spans="1:20" ht="15.75" thickBot="1" x14ac:dyDescent="0.3">
      <c r="A24" s="197" t="s">
        <v>6</v>
      </c>
      <c r="B24" s="198"/>
      <c r="C24" s="198"/>
      <c r="D24" s="101">
        <f t="shared" ref="D24:Q24" si="21">SUM(D23:D23)</f>
        <v>0</v>
      </c>
      <c r="E24" s="101">
        <f t="shared" si="21"/>
        <v>0</v>
      </c>
      <c r="F24" s="101">
        <f t="shared" si="21"/>
        <v>0</v>
      </c>
      <c r="G24" s="101">
        <f t="shared" si="21"/>
        <v>0</v>
      </c>
      <c r="H24" s="101">
        <f t="shared" si="21"/>
        <v>0</v>
      </c>
      <c r="I24" s="102">
        <f t="shared" si="21"/>
        <v>0</v>
      </c>
      <c r="J24" s="21">
        <f t="shared" si="21"/>
        <v>0</v>
      </c>
      <c r="K24" s="22">
        <f t="shared" si="21"/>
        <v>0</v>
      </c>
      <c r="L24" s="99">
        <f t="shared" si="21"/>
        <v>0</v>
      </c>
      <c r="M24" s="21">
        <f t="shared" si="21"/>
        <v>0</v>
      </c>
      <c r="N24" s="21">
        <f t="shared" si="21"/>
        <v>0</v>
      </c>
      <c r="O24" s="21">
        <f t="shared" si="21"/>
        <v>0</v>
      </c>
      <c r="P24" s="21">
        <f t="shared" si="21"/>
        <v>0</v>
      </c>
      <c r="Q24" s="100">
        <f t="shared" si="21"/>
        <v>0</v>
      </c>
      <c r="R24" s="40"/>
      <c r="S24" s="40"/>
      <c r="T24" s="40"/>
    </row>
    <row r="25" spans="1:20" ht="15.75" thickBot="1" x14ac:dyDescent="0.3">
      <c r="A25" s="190" t="s">
        <v>12</v>
      </c>
      <c r="B25" s="191"/>
      <c r="C25" s="191"/>
      <c r="D25" s="24">
        <f>D24</f>
        <v>0</v>
      </c>
      <c r="E25" s="24">
        <f t="shared" ref="E25:Q25" si="22">E24</f>
        <v>0</v>
      </c>
      <c r="F25" s="24">
        <f t="shared" si="22"/>
        <v>0</v>
      </c>
      <c r="G25" s="24">
        <f t="shared" si="22"/>
        <v>0</v>
      </c>
      <c r="H25" s="24">
        <f t="shared" si="22"/>
        <v>0</v>
      </c>
      <c r="I25" s="66">
        <f t="shared" si="22"/>
        <v>0</v>
      </c>
      <c r="J25" s="24">
        <f t="shared" si="22"/>
        <v>0</v>
      </c>
      <c r="K25" s="24">
        <f t="shared" si="22"/>
        <v>0</v>
      </c>
      <c r="L25" s="24">
        <f t="shared" si="22"/>
        <v>0</v>
      </c>
      <c r="M25" s="24">
        <f t="shared" si="22"/>
        <v>0</v>
      </c>
      <c r="N25" s="24">
        <f t="shared" si="22"/>
        <v>0</v>
      </c>
      <c r="O25" s="24">
        <f t="shared" si="22"/>
        <v>0</v>
      </c>
      <c r="P25" s="24">
        <f t="shared" si="22"/>
        <v>0</v>
      </c>
      <c r="Q25" s="24">
        <f t="shared" si="22"/>
        <v>0</v>
      </c>
      <c r="R25" s="41"/>
      <c r="S25" s="41"/>
      <c r="T25" s="41"/>
    </row>
    <row r="27" spans="1:20" ht="18.75" x14ac:dyDescent="0.3">
      <c r="A27" s="192" t="s">
        <v>33</v>
      </c>
      <c r="B27" s="192"/>
      <c r="C27" s="192"/>
      <c r="D27" s="192"/>
      <c r="E27" s="192"/>
      <c r="F27" s="192"/>
      <c r="G27" s="192"/>
      <c r="H27" s="192"/>
      <c r="I27" s="192"/>
      <c r="J27" s="192"/>
      <c r="K27" s="192"/>
      <c r="L27" s="192"/>
      <c r="M27" s="192"/>
      <c r="N27" s="192"/>
      <c r="O27" s="192"/>
      <c r="P27" s="192"/>
      <c r="Q27" s="192"/>
    </row>
    <row r="28" spans="1:20" x14ac:dyDescent="0.25">
      <c r="E28" s="31" t="s">
        <v>35</v>
      </c>
      <c r="F28" s="31" t="s">
        <v>36</v>
      </c>
      <c r="G28" s="31" t="s">
        <v>18</v>
      </c>
      <c r="H28" s="31" t="s">
        <v>19</v>
      </c>
      <c r="I28" s="56" t="s">
        <v>20</v>
      </c>
      <c r="J28" s="31" t="s">
        <v>21</v>
      </c>
      <c r="K28" s="31" t="s">
        <v>17</v>
      </c>
      <c r="L28" s="45" t="s">
        <v>22</v>
      </c>
      <c r="M28" s="31" t="s">
        <v>23</v>
      </c>
      <c r="N28" s="31" t="s">
        <v>24</v>
      </c>
      <c r="O28" s="31" t="s">
        <v>25</v>
      </c>
      <c r="P28" s="31" t="s">
        <v>26</v>
      </c>
      <c r="Q28" s="31"/>
    </row>
    <row r="29" spans="1:20" ht="45" x14ac:dyDescent="0.25">
      <c r="A29" s="103" t="s">
        <v>62</v>
      </c>
      <c r="B29" s="11" t="s">
        <v>1</v>
      </c>
      <c r="C29" s="11" t="s">
        <v>0</v>
      </c>
      <c r="D29" s="11" t="s">
        <v>3</v>
      </c>
      <c r="E29" s="27" t="s">
        <v>28</v>
      </c>
      <c r="F29" s="27" t="s">
        <v>27</v>
      </c>
      <c r="G29" s="50" t="s">
        <v>29</v>
      </c>
      <c r="H29" s="50" t="s">
        <v>8</v>
      </c>
      <c r="I29" s="62" t="s">
        <v>9</v>
      </c>
      <c r="J29" s="27" t="s">
        <v>10</v>
      </c>
      <c r="K29" s="27" t="s">
        <v>30</v>
      </c>
      <c r="L29" s="46" t="s">
        <v>31</v>
      </c>
      <c r="M29" s="30" t="s">
        <v>11</v>
      </c>
      <c r="N29" s="30" t="s">
        <v>32</v>
      </c>
      <c r="O29" s="30" t="s">
        <v>37</v>
      </c>
      <c r="P29" s="30" t="s">
        <v>38</v>
      </c>
      <c r="Q29" s="14" t="s">
        <v>16</v>
      </c>
    </row>
    <row r="30" spans="1:20" ht="15.75" thickBot="1" x14ac:dyDescent="0.3">
      <c r="A30" s="32"/>
      <c r="B30" s="32"/>
      <c r="C30" s="33"/>
      <c r="D30" s="34">
        <v>0</v>
      </c>
      <c r="E30" s="96">
        <v>0</v>
      </c>
      <c r="F30" s="96">
        <v>0</v>
      </c>
      <c r="G30" s="97">
        <v>0</v>
      </c>
      <c r="H30" s="97">
        <v>0</v>
      </c>
      <c r="I30" s="63">
        <v>0</v>
      </c>
      <c r="J30" s="96">
        <v>0</v>
      </c>
      <c r="K30" s="96">
        <v>0</v>
      </c>
      <c r="L30" s="97">
        <v>0</v>
      </c>
      <c r="M30" s="96">
        <v>0</v>
      </c>
      <c r="N30" s="96">
        <v>0</v>
      </c>
      <c r="O30" s="96">
        <v>0</v>
      </c>
      <c r="P30" s="96">
        <v>0</v>
      </c>
      <c r="Q30" s="81">
        <v>0</v>
      </c>
    </row>
    <row r="31" spans="1:20" ht="15.75" thickBot="1" x14ac:dyDescent="0.3">
      <c r="A31" s="197" t="s">
        <v>15</v>
      </c>
      <c r="B31" s="198"/>
      <c r="C31" s="204"/>
      <c r="D31" s="90">
        <f>SUM(D30:D30)</f>
        <v>0</v>
      </c>
      <c r="E31" s="98">
        <f>SUM(E30:E30)</f>
        <v>0</v>
      </c>
      <c r="F31" s="22">
        <f>SUM(F30:F30)</f>
        <v>0</v>
      </c>
      <c r="G31" s="99">
        <v>0</v>
      </c>
      <c r="H31" s="99">
        <f t="shared" ref="H31:Q31" si="23">SUM(H30:H30)</f>
        <v>0</v>
      </c>
      <c r="I31" s="60">
        <f t="shared" si="23"/>
        <v>0</v>
      </c>
      <c r="J31" s="21">
        <f t="shared" si="23"/>
        <v>0</v>
      </c>
      <c r="K31" s="22">
        <f t="shared" si="23"/>
        <v>0</v>
      </c>
      <c r="L31" s="99">
        <f t="shared" si="23"/>
        <v>0</v>
      </c>
      <c r="M31" s="21">
        <f t="shared" si="23"/>
        <v>0</v>
      </c>
      <c r="N31" s="21">
        <f t="shared" si="23"/>
        <v>0</v>
      </c>
      <c r="O31" s="21">
        <f t="shared" si="23"/>
        <v>0</v>
      </c>
      <c r="P31" s="21">
        <f t="shared" si="23"/>
        <v>0</v>
      </c>
      <c r="Q31" s="100">
        <f t="shared" si="23"/>
        <v>0</v>
      </c>
    </row>
    <row r="32" spans="1:20" ht="15.75" thickBot="1" x14ac:dyDescent="0.3">
      <c r="A32" s="32"/>
      <c r="B32" s="32"/>
      <c r="C32" s="33"/>
      <c r="D32" s="33">
        <v>0</v>
      </c>
      <c r="E32" s="96">
        <v>0</v>
      </c>
      <c r="F32" s="96">
        <v>0</v>
      </c>
      <c r="G32" s="97">
        <v>0</v>
      </c>
      <c r="H32" s="97">
        <v>0</v>
      </c>
      <c r="I32" s="91">
        <v>0</v>
      </c>
      <c r="J32" s="96">
        <v>0</v>
      </c>
      <c r="K32" s="96">
        <v>0</v>
      </c>
      <c r="L32" s="96">
        <v>0</v>
      </c>
      <c r="M32" s="96">
        <v>0</v>
      </c>
      <c r="N32" s="96">
        <v>0</v>
      </c>
      <c r="O32" s="96">
        <v>0</v>
      </c>
      <c r="P32" s="96">
        <v>0</v>
      </c>
      <c r="Q32" s="96">
        <v>0</v>
      </c>
    </row>
    <row r="33" spans="1:17" ht="15.75" thickBot="1" x14ac:dyDescent="0.3">
      <c r="A33" s="205" t="s">
        <v>34</v>
      </c>
      <c r="B33" s="206"/>
      <c r="C33" s="207"/>
      <c r="D33" s="92">
        <f t="shared" ref="D33:Q33" si="24">SUM(D32:D32)</f>
        <v>0</v>
      </c>
      <c r="E33" s="93">
        <f t="shared" si="24"/>
        <v>0</v>
      </c>
      <c r="F33" s="93">
        <f t="shared" si="24"/>
        <v>0</v>
      </c>
      <c r="G33" s="94">
        <f t="shared" si="24"/>
        <v>0</v>
      </c>
      <c r="H33" s="94">
        <f t="shared" si="24"/>
        <v>0</v>
      </c>
      <c r="I33" s="95">
        <f t="shared" si="24"/>
        <v>0</v>
      </c>
      <c r="J33" s="93">
        <f t="shared" si="24"/>
        <v>0</v>
      </c>
      <c r="K33" s="93">
        <f t="shared" si="24"/>
        <v>0</v>
      </c>
      <c r="L33" s="93">
        <f t="shared" si="24"/>
        <v>0</v>
      </c>
      <c r="M33" s="93">
        <f t="shared" si="24"/>
        <v>0</v>
      </c>
      <c r="N33" s="93">
        <f t="shared" si="24"/>
        <v>0</v>
      </c>
      <c r="O33" s="93">
        <f t="shared" si="24"/>
        <v>0</v>
      </c>
      <c r="P33" s="93">
        <f t="shared" si="24"/>
        <v>0</v>
      </c>
      <c r="Q33" s="90">
        <f t="shared" si="24"/>
        <v>0</v>
      </c>
    </row>
    <row r="34" spans="1:17" ht="15.75" thickBot="1" x14ac:dyDescent="0.3">
      <c r="A34" s="24" t="s">
        <v>12</v>
      </c>
      <c r="B34" s="24"/>
      <c r="C34" s="24"/>
      <c r="D34" s="24">
        <f>D31+D33</f>
        <v>0</v>
      </c>
      <c r="E34" s="24">
        <f>E31+E33</f>
        <v>0</v>
      </c>
      <c r="F34" s="24">
        <f>F31+F33</f>
        <v>0</v>
      </c>
      <c r="G34" s="49">
        <f>G33+G31</f>
        <v>0</v>
      </c>
      <c r="H34" s="49">
        <f t="shared" ref="H34:Q34" si="25">H31</f>
        <v>0</v>
      </c>
      <c r="I34" s="66">
        <f t="shared" si="25"/>
        <v>0</v>
      </c>
      <c r="J34" s="24">
        <f t="shared" si="25"/>
        <v>0</v>
      </c>
      <c r="K34" s="24">
        <f t="shared" si="25"/>
        <v>0</v>
      </c>
      <c r="L34" s="24">
        <f t="shared" si="25"/>
        <v>0</v>
      </c>
      <c r="M34" s="24">
        <f t="shared" si="25"/>
        <v>0</v>
      </c>
      <c r="N34" s="24">
        <f t="shared" si="25"/>
        <v>0</v>
      </c>
      <c r="O34" s="24">
        <f t="shared" si="25"/>
        <v>0</v>
      </c>
      <c r="P34" s="24">
        <f t="shared" si="25"/>
        <v>0</v>
      </c>
      <c r="Q34" s="24">
        <f t="shared" si="25"/>
        <v>0</v>
      </c>
    </row>
  </sheetData>
  <mergeCells count="10">
    <mergeCell ref="A24:C24"/>
    <mergeCell ref="A25:C25"/>
    <mergeCell ref="A27:Q27"/>
    <mergeCell ref="A31:C31"/>
    <mergeCell ref="A33:C33"/>
    <mergeCell ref="A2:Q2"/>
    <mergeCell ref="A6:C6"/>
    <mergeCell ref="A17:C17"/>
    <mergeCell ref="A18:C18"/>
    <mergeCell ref="A20:Q2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113"/>
  <sheetViews>
    <sheetView zoomScaleNormal="100" workbookViewId="0">
      <selection activeCell="I19" sqref="I19"/>
    </sheetView>
  </sheetViews>
  <sheetFormatPr baseColWidth="10" defaultRowHeight="15" x14ac:dyDescent="0.25"/>
  <cols>
    <col min="1" max="1" width="4.140625" customWidth="1"/>
    <col min="2" max="2" width="20.5703125" customWidth="1"/>
    <col min="3" max="3" width="52.5703125" bestFit="1" customWidth="1"/>
    <col min="4" max="4" width="14.5703125" customWidth="1"/>
    <col min="5" max="5" width="12.7109375" customWidth="1"/>
    <col min="6" max="6" width="12.85546875" customWidth="1"/>
    <col min="7" max="7" width="15.140625" customWidth="1"/>
    <col min="8" max="8" width="13.140625" customWidth="1"/>
    <col min="9" max="9" width="12.85546875" style="109" customWidth="1"/>
    <col min="10" max="10" width="13.42578125" customWidth="1"/>
    <col min="11" max="11" width="15.140625" customWidth="1"/>
    <col min="12" max="12" width="13.42578125" customWidth="1"/>
    <col min="13" max="13" width="14.85546875" customWidth="1"/>
    <col min="14" max="14" width="13.85546875" customWidth="1"/>
    <col min="15" max="15" width="14.5703125" customWidth="1"/>
    <col min="16" max="16" width="12.85546875" customWidth="1"/>
    <col min="17" max="17" width="13" customWidth="1"/>
  </cols>
  <sheetData>
    <row r="2" spans="1:17" ht="21" x14ac:dyDescent="0.35">
      <c r="A2" s="196" t="s">
        <v>13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</row>
    <row r="3" spans="1:17" ht="15.75" thickBot="1" x14ac:dyDescent="0.3">
      <c r="E3" s="31" t="s">
        <v>35</v>
      </c>
      <c r="F3" s="31" t="s">
        <v>36</v>
      </c>
      <c r="G3" s="31" t="s">
        <v>18</v>
      </c>
      <c r="H3" s="31" t="s">
        <v>19</v>
      </c>
      <c r="I3" s="45" t="s">
        <v>20</v>
      </c>
      <c r="J3" s="156" t="s">
        <v>21</v>
      </c>
      <c r="K3" s="31" t="s">
        <v>17</v>
      </c>
      <c r="L3" s="45" t="s">
        <v>22</v>
      </c>
      <c r="M3" s="31" t="s">
        <v>23</v>
      </c>
      <c r="N3" s="31" t="s">
        <v>24</v>
      </c>
      <c r="O3" s="31" t="s">
        <v>25</v>
      </c>
      <c r="P3" s="31" t="s">
        <v>26</v>
      </c>
      <c r="Q3" s="31"/>
    </row>
    <row r="4" spans="1:17" ht="45" x14ac:dyDescent="0.25">
      <c r="A4" s="103" t="s">
        <v>62</v>
      </c>
      <c r="B4" s="11" t="s">
        <v>1</v>
      </c>
      <c r="C4" s="11" t="s">
        <v>0</v>
      </c>
      <c r="D4" s="5" t="s">
        <v>3</v>
      </c>
      <c r="E4" s="30" t="s">
        <v>61</v>
      </c>
      <c r="F4" s="30" t="s">
        <v>61</v>
      </c>
      <c r="G4" s="30" t="s">
        <v>61</v>
      </c>
      <c r="H4" s="30" t="s">
        <v>61</v>
      </c>
      <c r="I4" s="46" t="s">
        <v>61</v>
      </c>
      <c r="J4" s="155" t="s">
        <v>28</v>
      </c>
      <c r="K4" s="30" t="s">
        <v>61</v>
      </c>
      <c r="L4" s="30" t="s">
        <v>61</v>
      </c>
      <c r="M4" s="30" t="s">
        <v>61</v>
      </c>
      <c r="N4" s="30" t="s">
        <v>61</v>
      </c>
      <c r="O4" s="30" t="s">
        <v>61</v>
      </c>
      <c r="P4" s="30" t="s">
        <v>61</v>
      </c>
      <c r="Q4" s="14" t="s">
        <v>7</v>
      </c>
    </row>
    <row r="5" spans="1:17" ht="15.75" x14ac:dyDescent="0.25">
      <c r="A5" s="3">
        <v>1</v>
      </c>
      <c r="B5" s="6" t="s">
        <v>64</v>
      </c>
      <c r="C5" s="104" t="s">
        <v>63</v>
      </c>
      <c r="D5" s="105">
        <v>56000</v>
      </c>
      <c r="E5" s="10">
        <v>0</v>
      </c>
      <c r="F5" s="10">
        <v>0</v>
      </c>
      <c r="G5" s="12">
        <v>0</v>
      </c>
      <c r="H5" s="12">
        <v>0</v>
      </c>
      <c r="I5" s="26">
        <v>0</v>
      </c>
      <c r="J5" s="80">
        <v>21000</v>
      </c>
      <c r="K5" s="81">
        <v>0</v>
      </c>
      <c r="L5" s="83">
        <v>0</v>
      </c>
      <c r="M5" s="81">
        <v>0</v>
      </c>
      <c r="N5" s="81">
        <v>0</v>
      </c>
      <c r="O5" s="81">
        <v>0</v>
      </c>
      <c r="P5" s="81">
        <v>0</v>
      </c>
      <c r="Q5" s="12">
        <f>SUM(G5:P5)</f>
        <v>21000</v>
      </c>
    </row>
    <row r="6" spans="1:17" ht="16.5" thickBot="1" x14ac:dyDescent="0.3">
      <c r="A6" s="131">
        <v>2</v>
      </c>
      <c r="B6" s="6" t="s">
        <v>137</v>
      </c>
      <c r="C6" s="104" t="s">
        <v>136</v>
      </c>
      <c r="D6" s="132">
        <v>39000</v>
      </c>
      <c r="E6" s="10">
        <v>0</v>
      </c>
      <c r="F6" s="10">
        <v>0</v>
      </c>
      <c r="G6" s="12">
        <v>0</v>
      </c>
      <c r="H6" s="12">
        <v>0</v>
      </c>
      <c r="I6" s="26">
        <v>0</v>
      </c>
      <c r="J6" s="133">
        <v>19500</v>
      </c>
      <c r="K6" s="81">
        <v>0</v>
      </c>
      <c r="L6" s="83">
        <v>0</v>
      </c>
      <c r="M6" s="81">
        <v>0</v>
      </c>
      <c r="N6" s="81">
        <v>0</v>
      </c>
      <c r="O6" s="81">
        <v>0</v>
      </c>
      <c r="P6" s="81">
        <v>0</v>
      </c>
      <c r="Q6" s="12">
        <f>+J6</f>
        <v>19500</v>
      </c>
    </row>
    <row r="7" spans="1:17" ht="15.75" thickBot="1" x14ac:dyDescent="0.3">
      <c r="A7" s="200" t="s">
        <v>5</v>
      </c>
      <c r="B7" s="201"/>
      <c r="C7" s="202"/>
      <c r="D7" s="85">
        <f>SUM(D5:D6)</f>
        <v>95000</v>
      </c>
      <c r="E7" s="21">
        <v>0</v>
      </c>
      <c r="F7" s="21">
        <v>0</v>
      </c>
      <c r="G7" s="21">
        <f t="shared" ref="G7:P7" si="0">SUM(G5)</f>
        <v>0</v>
      </c>
      <c r="H7" s="21">
        <f t="shared" si="0"/>
        <v>0</v>
      </c>
      <c r="I7" s="99">
        <f t="shared" si="0"/>
        <v>0</v>
      </c>
      <c r="J7" s="86">
        <f>SUM(J5:J6)</f>
        <v>40500</v>
      </c>
      <c r="K7" s="21">
        <f t="shared" si="0"/>
        <v>0</v>
      </c>
      <c r="L7" s="87">
        <f t="shared" si="0"/>
        <v>0</v>
      </c>
      <c r="M7" s="88">
        <f t="shared" si="0"/>
        <v>0</v>
      </c>
      <c r="N7" s="21">
        <f t="shared" si="0"/>
        <v>0</v>
      </c>
      <c r="O7" s="21">
        <f t="shared" si="0"/>
        <v>0</v>
      </c>
      <c r="P7" s="21">
        <f t="shared" si="0"/>
        <v>0</v>
      </c>
      <c r="Q7" s="89">
        <f>SUM(Q5:Q6)</f>
        <v>40500</v>
      </c>
    </row>
    <row r="8" spans="1:17" ht="16.5" thickBot="1" x14ac:dyDescent="0.3">
      <c r="A8" s="6">
        <v>1</v>
      </c>
      <c r="B8" s="6" t="s">
        <v>65</v>
      </c>
      <c r="C8" s="106" t="s">
        <v>40</v>
      </c>
      <c r="D8" s="105">
        <v>66000</v>
      </c>
      <c r="E8" s="9">
        <v>0</v>
      </c>
      <c r="F8" s="9">
        <v>0</v>
      </c>
      <c r="G8" s="81">
        <v>0</v>
      </c>
      <c r="H8" s="81">
        <v>0</v>
      </c>
      <c r="I8" s="83">
        <v>0</v>
      </c>
      <c r="J8" s="82">
        <v>22000</v>
      </c>
      <c r="K8" s="81">
        <v>0</v>
      </c>
      <c r="L8" s="83">
        <v>0</v>
      </c>
      <c r="M8" s="81">
        <v>0</v>
      </c>
      <c r="N8" s="81">
        <v>0</v>
      </c>
      <c r="O8" s="81">
        <v>0</v>
      </c>
      <c r="P8" s="81">
        <v>0</v>
      </c>
      <c r="Q8" s="81">
        <f>SUM(G8:P8)</f>
        <v>22000</v>
      </c>
    </row>
    <row r="9" spans="1:17" ht="15.75" thickBot="1" x14ac:dyDescent="0.3">
      <c r="A9" s="200" t="s">
        <v>4</v>
      </c>
      <c r="B9" s="201"/>
      <c r="C9" s="202"/>
      <c r="D9" s="85">
        <f>SUM(D8)</f>
        <v>66000</v>
      </c>
      <c r="E9" s="21">
        <v>0</v>
      </c>
      <c r="F9" s="21">
        <v>0</v>
      </c>
      <c r="G9" s="21">
        <f t="shared" ref="G9:P9" si="1">SUM(G8)</f>
        <v>0</v>
      </c>
      <c r="H9" s="21">
        <f t="shared" si="1"/>
        <v>0</v>
      </c>
      <c r="I9" s="99">
        <f t="shared" si="1"/>
        <v>0</v>
      </c>
      <c r="J9" s="86">
        <f>SUM(J8)</f>
        <v>22000</v>
      </c>
      <c r="K9" s="21">
        <f t="shared" si="1"/>
        <v>0</v>
      </c>
      <c r="L9" s="87">
        <f t="shared" si="1"/>
        <v>0</v>
      </c>
      <c r="M9" s="88">
        <f t="shared" si="1"/>
        <v>0</v>
      </c>
      <c r="N9" s="21">
        <f t="shared" si="1"/>
        <v>0</v>
      </c>
      <c r="O9" s="21">
        <f t="shared" si="1"/>
        <v>0</v>
      </c>
      <c r="P9" s="21">
        <f t="shared" si="1"/>
        <v>0</v>
      </c>
      <c r="Q9" s="89">
        <f>Q8</f>
        <v>22000</v>
      </c>
    </row>
    <row r="10" spans="1:17" ht="15.75" x14ac:dyDescent="0.25">
      <c r="A10" s="6">
        <v>1</v>
      </c>
      <c r="B10" s="134" t="s">
        <v>138</v>
      </c>
      <c r="C10" s="110" t="s">
        <v>66</v>
      </c>
      <c r="D10" s="4">
        <v>30000</v>
      </c>
      <c r="E10" s="34">
        <v>0</v>
      </c>
      <c r="F10" s="34">
        <v>0</v>
      </c>
      <c r="G10" s="35">
        <v>0</v>
      </c>
      <c r="H10" s="35">
        <v>0</v>
      </c>
      <c r="I10" s="35">
        <v>0</v>
      </c>
      <c r="J10" s="80">
        <v>15000</v>
      </c>
      <c r="K10" s="35">
        <v>0</v>
      </c>
      <c r="L10" s="35">
        <v>0</v>
      </c>
      <c r="M10" s="35">
        <v>0</v>
      </c>
      <c r="N10" s="35">
        <v>0</v>
      </c>
      <c r="O10" s="35">
        <v>0</v>
      </c>
      <c r="P10" s="35">
        <v>0</v>
      </c>
      <c r="Q10" s="35">
        <f>SUM(E10:P10)</f>
        <v>15000</v>
      </c>
    </row>
    <row r="11" spans="1:17" ht="15.75" x14ac:dyDescent="0.25">
      <c r="A11" s="6">
        <f>1+A10</f>
        <v>2</v>
      </c>
      <c r="B11" s="134" t="s">
        <v>139</v>
      </c>
      <c r="C11" s="111" t="s">
        <v>67</v>
      </c>
      <c r="D11" s="4">
        <v>15000</v>
      </c>
      <c r="E11" s="9">
        <v>0</v>
      </c>
      <c r="F11" s="9">
        <v>0</v>
      </c>
      <c r="G11" s="12">
        <v>0</v>
      </c>
      <c r="H11" s="12">
        <v>0</v>
      </c>
      <c r="I11" s="35">
        <v>0</v>
      </c>
      <c r="J11" s="80">
        <v>0</v>
      </c>
      <c r="K11" s="12">
        <v>0</v>
      </c>
      <c r="L11" s="12">
        <v>0</v>
      </c>
      <c r="M11" s="12">
        <v>0</v>
      </c>
      <c r="N11" s="12">
        <v>0</v>
      </c>
      <c r="O11" s="12">
        <v>0</v>
      </c>
      <c r="P11" s="12">
        <v>0</v>
      </c>
      <c r="Q11" s="35">
        <f t="shared" ref="Q11:Q74" si="2">SUM(E11:P11)</f>
        <v>0</v>
      </c>
    </row>
    <row r="12" spans="1:17" ht="15.75" x14ac:dyDescent="0.25">
      <c r="A12" s="6">
        <f t="shared" ref="A12:A75" si="3">1+A11</f>
        <v>3</v>
      </c>
      <c r="B12" s="135" t="s">
        <v>140</v>
      </c>
      <c r="C12" s="104" t="s">
        <v>68</v>
      </c>
      <c r="D12" s="4">
        <v>16000</v>
      </c>
      <c r="E12" s="9">
        <v>0</v>
      </c>
      <c r="F12" s="9">
        <v>0</v>
      </c>
      <c r="G12" s="12">
        <v>0</v>
      </c>
      <c r="H12" s="12">
        <v>0</v>
      </c>
      <c r="I12" s="35">
        <v>0</v>
      </c>
      <c r="J12" s="80">
        <v>0</v>
      </c>
      <c r="K12" s="12">
        <v>0</v>
      </c>
      <c r="L12" s="12">
        <v>0</v>
      </c>
      <c r="M12" s="12">
        <v>0</v>
      </c>
      <c r="N12" s="12">
        <v>0</v>
      </c>
      <c r="O12" s="12">
        <v>0</v>
      </c>
      <c r="P12" s="12">
        <v>0</v>
      </c>
      <c r="Q12" s="35">
        <f t="shared" si="2"/>
        <v>0</v>
      </c>
    </row>
    <row r="13" spans="1:17" ht="15.75" x14ac:dyDescent="0.25">
      <c r="A13" s="6">
        <f t="shared" si="3"/>
        <v>4</v>
      </c>
      <c r="B13" s="135" t="s">
        <v>141</v>
      </c>
      <c r="C13" s="111" t="s">
        <v>69</v>
      </c>
      <c r="D13" s="4">
        <v>20000</v>
      </c>
      <c r="E13" s="9">
        <v>0</v>
      </c>
      <c r="F13" s="9">
        <v>0</v>
      </c>
      <c r="G13" s="12">
        <v>0</v>
      </c>
      <c r="H13" s="12">
        <v>0</v>
      </c>
      <c r="I13" s="35">
        <v>0</v>
      </c>
      <c r="J13" s="136">
        <v>7500</v>
      </c>
      <c r="K13" s="12">
        <v>0</v>
      </c>
      <c r="L13" s="12">
        <v>0</v>
      </c>
      <c r="M13" s="12">
        <v>0</v>
      </c>
      <c r="N13" s="12">
        <v>0</v>
      </c>
      <c r="O13" s="12">
        <v>0</v>
      </c>
      <c r="P13" s="12">
        <v>0</v>
      </c>
      <c r="Q13" s="35">
        <f t="shared" si="2"/>
        <v>7500</v>
      </c>
    </row>
    <row r="14" spans="1:17" ht="15.75" x14ac:dyDescent="0.25">
      <c r="A14" s="6">
        <f t="shared" si="3"/>
        <v>5</v>
      </c>
      <c r="B14" s="135" t="s">
        <v>142</v>
      </c>
      <c r="C14" s="106" t="s">
        <v>70</v>
      </c>
      <c r="D14" s="4">
        <v>64000</v>
      </c>
      <c r="E14" s="9">
        <v>0</v>
      </c>
      <c r="F14" s="9">
        <v>0</v>
      </c>
      <c r="G14" s="12">
        <v>0</v>
      </c>
      <c r="H14" s="12">
        <v>0</v>
      </c>
      <c r="I14" s="35">
        <v>0</v>
      </c>
      <c r="J14" s="80">
        <v>24000</v>
      </c>
      <c r="K14" s="12">
        <v>0</v>
      </c>
      <c r="L14" s="12">
        <v>0</v>
      </c>
      <c r="M14" s="12">
        <v>0</v>
      </c>
      <c r="N14" s="12">
        <v>0</v>
      </c>
      <c r="O14" s="12">
        <v>0</v>
      </c>
      <c r="P14" s="12">
        <v>0</v>
      </c>
      <c r="Q14" s="35">
        <f t="shared" si="2"/>
        <v>24000</v>
      </c>
    </row>
    <row r="15" spans="1:17" ht="15.75" x14ac:dyDescent="0.25">
      <c r="A15" s="6">
        <f t="shared" si="3"/>
        <v>6</v>
      </c>
      <c r="B15" s="135" t="s">
        <v>143</v>
      </c>
      <c r="C15" s="110" t="s">
        <v>71</v>
      </c>
      <c r="D15" s="4">
        <v>24000</v>
      </c>
      <c r="E15" s="9">
        <v>0</v>
      </c>
      <c r="F15" s="9">
        <v>0</v>
      </c>
      <c r="G15" s="12">
        <v>0</v>
      </c>
      <c r="H15" s="12">
        <v>0</v>
      </c>
      <c r="I15" s="35">
        <v>0</v>
      </c>
      <c r="J15" s="80">
        <v>9000</v>
      </c>
      <c r="K15" s="12">
        <v>0</v>
      </c>
      <c r="L15" s="12">
        <v>0</v>
      </c>
      <c r="M15" s="12">
        <v>0</v>
      </c>
      <c r="N15" s="12">
        <v>0</v>
      </c>
      <c r="O15" s="12">
        <v>0</v>
      </c>
      <c r="P15" s="12">
        <v>0</v>
      </c>
      <c r="Q15" s="35">
        <f t="shared" si="2"/>
        <v>9000</v>
      </c>
    </row>
    <row r="16" spans="1:17" ht="15.75" x14ac:dyDescent="0.25">
      <c r="A16" s="6">
        <f t="shared" si="3"/>
        <v>7</v>
      </c>
      <c r="B16" s="135" t="s">
        <v>144</v>
      </c>
      <c r="C16" s="112" t="s">
        <v>72</v>
      </c>
      <c r="D16" s="137">
        <v>47000</v>
      </c>
      <c r="E16" s="9">
        <v>0</v>
      </c>
      <c r="F16" s="9">
        <v>0</v>
      </c>
      <c r="G16" s="12">
        <v>0</v>
      </c>
      <c r="H16" s="12">
        <v>0</v>
      </c>
      <c r="I16" s="35">
        <v>0</v>
      </c>
      <c r="J16" s="136">
        <v>12000</v>
      </c>
      <c r="K16" s="12">
        <v>0</v>
      </c>
      <c r="L16" s="12">
        <v>0</v>
      </c>
      <c r="M16" s="12">
        <v>0</v>
      </c>
      <c r="N16" s="12">
        <v>0</v>
      </c>
      <c r="O16" s="12">
        <v>0</v>
      </c>
      <c r="P16" s="12">
        <v>0</v>
      </c>
      <c r="Q16" s="35">
        <f t="shared" si="2"/>
        <v>12000</v>
      </c>
    </row>
    <row r="17" spans="1:17" ht="15.75" x14ac:dyDescent="0.25">
      <c r="A17" s="6">
        <f t="shared" si="3"/>
        <v>8</v>
      </c>
      <c r="B17" s="135" t="s">
        <v>145</v>
      </c>
      <c r="C17" s="111" t="s">
        <v>73</v>
      </c>
      <c r="D17" s="4">
        <v>26000</v>
      </c>
      <c r="E17" s="9">
        <v>0</v>
      </c>
      <c r="F17" s="9">
        <v>0</v>
      </c>
      <c r="G17" s="12">
        <v>0</v>
      </c>
      <c r="H17" s="12">
        <v>0</v>
      </c>
      <c r="I17" s="35">
        <v>0</v>
      </c>
      <c r="J17" s="80">
        <v>9750</v>
      </c>
      <c r="K17" s="12">
        <v>0</v>
      </c>
      <c r="L17" s="12">
        <v>0</v>
      </c>
      <c r="M17" s="12">
        <v>0</v>
      </c>
      <c r="N17" s="12">
        <v>0</v>
      </c>
      <c r="O17" s="12">
        <v>0</v>
      </c>
      <c r="P17" s="12">
        <v>0</v>
      </c>
      <c r="Q17" s="35">
        <f t="shared" si="2"/>
        <v>9750</v>
      </c>
    </row>
    <row r="18" spans="1:17" ht="15.75" x14ac:dyDescent="0.25">
      <c r="A18" s="6">
        <f t="shared" si="3"/>
        <v>9</v>
      </c>
      <c r="B18" s="135" t="s">
        <v>146</v>
      </c>
      <c r="C18" s="111" t="s">
        <v>74</v>
      </c>
      <c r="D18" s="4">
        <v>26000</v>
      </c>
      <c r="E18" s="9">
        <v>0</v>
      </c>
      <c r="F18" s="9">
        <v>0</v>
      </c>
      <c r="G18" s="12">
        <v>0</v>
      </c>
      <c r="H18" s="12">
        <v>0</v>
      </c>
      <c r="I18" s="35">
        <v>0</v>
      </c>
      <c r="J18" s="80">
        <v>9750</v>
      </c>
      <c r="K18" s="12">
        <v>0</v>
      </c>
      <c r="L18" s="12">
        <v>0</v>
      </c>
      <c r="M18" s="12">
        <v>0</v>
      </c>
      <c r="N18" s="12">
        <v>0</v>
      </c>
      <c r="O18" s="12">
        <v>0</v>
      </c>
      <c r="P18" s="12">
        <v>0</v>
      </c>
      <c r="Q18" s="35">
        <f t="shared" si="2"/>
        <v>9750</v>
      </c>
    </row>
    <row r="19" spans="1:17" ht="15.75" x14ac:dyDescent="0.25">
      <c r="A19" s="6">
        <f t="shared" si="3"/>
        <v>10</v>
      </c>
      <c r="B19" s="135" t="s">
        <v>147</v>
      </c>
      <c r="C19" s="111" t="s">
        <v>75</v>
      </c>
      <c r="D19" s="4">
        <v>26000</v>
      </c>
      <c r="E19" s="9">
        <v>0</v>
      </c>
      <c r="F19" s="9">
        <v>0</v>
      </c>
      <c r="G19" s="12">
        <v>0</v>
      </c>
      <c r="H19" s="12">
        <v>0</v>
      </c>
      <c r="I19" s="35">
        <v>0</v>
      </c>
      <c r="J19" s="80">
        <v>9750</v>
      </c>
      <c r="K19" s="12">
        <v>0</v>
      </c>
      <c r="L19" s="12">
        <v>0</v>
      </c>
      <c r="M19" s="12">
        <v>0</v>
      </c>
      <c r="N19" s="12">
        <v>0</v>
      </c>
      <c r="O19" s="12">
        <v>0</v>
      </c>
      <c r="P19" s="12">
        <v>0</v>
      </c>
      <c r="Q19" s="35">
        <f t="shared" si="2"/>
        <v>9750</v>
      </c>
    </row>
    <row r="20" spans="1:17" ht="15.75" x14ac:dyDescent="0.25">
      <c r="A20" s="6">
        <f t="shared" si="3"/>
        <v>11</v>
      </c>
      <c r="B20" s="135" t="s">
        <v>148</v>
      </c>
      <c r="C20" s="113" t="s">
        <v>76</v>
      </c>
      <c r="D20" s="4">
        <v>20000</v>
      </c>
      <c r="E20" s="9">
        <v>0</v>
      </c>
      <c r="F20" s="9">
        <v>0</v>
      </c>
      <c r="G20" s="12">
        <v>0</v>
      </c>
      <c r="H20" s="12">
        <v>0</v>
      </c>
      <c r="I20" s="35">
        <v>0</v>
      </c>
      <c r="J20" s="136">
        <v>7500</v>
      </c>
      <c r="K20" s="12">
        <v>0</v>
      </c>
      <c r="L20" s="12">
        <v>0</v>
      </c>
      <c r="M20" s="12">
        <v>0</v>
      </c>
      <c r="N20" s="12">
        <v>0</v>
      </c>
      <c r="O20" s="12">
        <v>0</v>
      </c>
      <c r="P20" s="12">
        <v>0</v>
      </c>
      <c r="Q20" s="35">
        <f t="shared" si="2"/>
        <v>7500</v>
      </c>
    </row>
    <row r="21" spans="1:17" ht="15.75" x14ac:dyDescent="0.25">
      <c r="A21" s="6">
        <f t="shared" si="3"/>
        <v>12</v>
      </c>
      <c r="B21" s="135" t="s">
        <v>41</v>
      </c>
      <c r="C21" s="111" t="s">
        <v>51</v>
      </c>
      <c r="D21" s="105">
        <v>20000</v>
      </c>
      <c r="E21" s="9">
        <v>0</v>
      </c>
      <c r="F21" s="9">
        <v>0</v>
      </c>
      <c r="G21" s="12">
        <v>0</v>
      </c>
      <c r="H21" s="12">
        <v>0</v>
      </c>
      <c r="I21" s="35">
        <v>0</v>
      </c>
      <c r="J21" s="136">
        <v>7500</v>
      </c>
      <c r="K21" s="12">
        <v>0</v>
      </c>
      <c r="L21" s="12">
        <v>0</v>
      </c>
      <c r="M21" s="12">
        <v>0</v>
      </c>
      <c r="N21" s="12">
        <v>0</v>
      </c>
      <c r="O21" s="12">
        <v>0</v>
      </c>
      <c r="P21" s="12">
        <v>0</v>
      </c>
      <c r="Q21" s="35">
        <f t="shared" si="2"/>
        <v>7500</v>
      </c>
    </row>
    <row r="22" spans="1:17" ht="15.75" x14ac:dyDescent="0.25">
      <c r="A22" s="6">
        <f t="shared" si="3"/>
        <v>13</v>
      </c>
      <c r="B22" s="135" t="s">
        <v>149</v>
      </c>
      <c r="C22" s="112" t="s">
        <v>77</v>
      </c>
      <c r="D22" s="105">
        <v>22000</v>
      </c>
      <c r="E22" s="9">
        <v>0</v>
      </c>
      <c r="F22" s="9">
        <v>0</v>
      </c>
      <c r="G22" s="12">
        <v>0</v>
      </c>
      <c r="H22" s="12">
        <v>0</v>
      </c>
      <c r="I22" s="35">
        <v>0</v>
      </c>
      <c r="J22" s="80">
        <v>8250</v>
      </c>
      <c r="K22" s="12">
        <v>0</v>
      </c>
      <c r="L22" s="12">
        <v>0</v>
      </c>
      <c r="M22" s="12">
        <v>0</v>
      </c>
      <c r="N22" s="12">
        <v>0</v>
      </c>
      <c r="O22" s="12">
        <v>0</v>
      </c>
      <c r="P22" s="12">
        <v>0</v>
      </c>
      <c r="Q22" s="35">
        <f t="shared" si="2"/>
        <v>8250</v>
      </c>
    </row>
    <row r="23" spans="1:17" ht="15.75" x14ac:dyDescent="0.25">
      <c r="A23" s="6">
        <f t="shared" si="3"/>
        <v>14</v>
      </c>
      <c r="B23" s="135" t="s">
        <v>42</v>
      </c>
      <c r="C23" s="112" t="s">
        <v>52</v>
      </c>
      <c r="D23" s="105">
        <v>60000</v>
      </c>
      <c r="E23" s="9">
        <v>0</v>
      </c>
      <c r="F23" s="9">
        <v>0</v>
      </c>
      <c r="G23" s="12">
        <v>0</v>
      </c>
      <c r="H23" s="12">
        <v>0</v>
      </c>
      <c r="I23" s="35">
        <v>0</v>
      </c>
      <c r="J23" s="80">
        <v>20000</v>
      </c>
      <c r="K23" s="12">
        <v>0</v>
      </c>
      <c r="L23" s="12">
        <v>0</v>
      </c>
      <c r="M23" s="12">
        <v>0</v>
      </c>
      <c r="N23" s="12">
        <v>0</v>
      </c>
      <c r="O23" s="12">
        <v>0</v>
      </c>
      <c r="P23" s="12">
        <v>0</v>
      </c>
      <c r="Q23" s="35">
        <f t="shared" si="2"/>
        <v>20000</v>
      </c>
    </row>
    <row r="24" spans="1:17" ht="15.75" x14ac:dyDescent="0.25">
      <c r="A24" s="6">
        <f t="shared" si="3"/>
        <v>15</v>
      </c>
      <c r="B24" s="135" t="s">
        <v>150</v>
      </c>
      <c r="C24" s="110" t="s">
        <v>78</v>
      </c>
      <c r="D24" s="4">
        <v>28000</v>
      </c>
      <c r="E24" s="9">
        <v>0</v>
      </c>
      <c r="F24" s="9">
        <v>0</v>
      </c>
      <c r="G24" s="12">
        <v>0</v>
      </c>
      <c r="H24" s="12">
        <v>0</v>
      </c>
      <c r="I24" s="35">
        <v>0</v>
      </c>
      <c r="J24" s="80">
        <v>10500</v>
      </c>
      <c r="K24" s="12">
        <v>0</v>
      </c>
      <c r="L24" s="12">
        <v>0</v>
      </c>
      <c r="M24" s="12">
        <v>0</v>
      </c>
      <c r="N24" s="12">
        <v>0</v>
      </c>
      <c r="O24" s="12">
        <v>0</v>
      </c>
      <c r="P24" s="12">
        <v>0</v>
      </c>
      <c r="Q24" s="35">
        <f t="shared" si="2"/>
        <v>10500</v>
      </c>
    </row>
    <row r="25" spans="1:17" ht="15.75" x14ac:dyDescent="0.25">
      <c r="A25" s="6">
        <f t="shared" si="3"/>
        <v>16</v>
      </c>
      <c r="B25" s="135" t="s">
        <v>151</v>
      </c>
      <c r="C25" s="111" t="s">
        <v>79</v>
      </c>
      <c r="D25" s="4">
        <v>60000</v>
      </c>
      <c r="E25" s="9">
        <v>0</v>
      </c>
      <c r="F25" s="9">
        <v>0</v>
      </c>
      <c r="G25" s="12">
        <v>0</v>
      </c>
      <c r="H25" s="12">
        <v>0</v>
      </c>
      <c r="I25" s="35">
        <v>0</v>
      </c>
      <c r="J25" s="80">
        <v>22500</v>
      </c>
      <c r="K25" s="12">
        <v>0</v>
      </c>
      <c r="L25" s="12">
        <v>0</v>
      </c>
      <c r="M25" s="12">
        <v>0</v>
      </c>
      <c r="N25" s="12">
        <v>0</v>
      </c>
      <c r="O25" s="12">
        <v>0</v>
      </c>
      <c r="P25" s="12">
        <v>0</v>
      </c>
      <c r="Q25" s="35">
        <f t="shared" si="2"/>
        <v>22500</v>
      </c>
    </row>
    <row r="26" spans="1:17" ht="15.75" x14ac:dyDescent="0.25">
      <c r="A26" s="6">
        <f t="shared" si="3"/>
        <v>17</v>
      </c>
      <c r="B26" s="135" t="s">
        <v>152</v>
      </c>
      <c r="C26" s="114" t="s">
        <v>80</v>
      </c>
      <c r="D26" s="105">
        <v>32000</v>
      </c>
      <c r="E26" s="9">
        <v>0</v>
      </c>
      <c r="F26" s="9">
        <v>0</v>
      </c>
      <c r="G26" s="12">
        <v>0</v>
      </c>
      <c r="H26" s="12">
        <v>0</v>
      </c>
      <c r="I26" s="35">
        <v>0</v>
      </c>
      <c r="J26" s="80">
        <v>12000</v>
      </c>
      <c r="K26" s="12">
        <v>0</v>
      </c>
      <c r="L26" s="12">
        <v>0</v>
      </c>
      <c r="M26" s="12">
        <v>0</v>
      </c>
      <c r="N26" s="12">
        <v>0</v>
      </c>
      <c r="O26" s="12">
        <v>0</v>
      </c>
      <c r="P26" s="12">
        <v>0</v>
      </c>
      <c r="Q26" s="35">
        <f t="shared" si="2"/>
        <v>12000</v>
      </c>
    </row>
    <row r="27" spans="1:17" ht="15.75" x14ac:dyDescent="0.25">
      <c r="A27" s="6">
        <f t="shared" si="3"/>
        <v>18</v>
      </c>
      <c r="B27" s="135" t="s">
        <v>153</v>
      </c>
      <c r="C27" s="111" t="s">
        <v>81</v>
      </c>
      <c r="D27" s="4">
        <v>32000</v>
      </c>
      <c r="E27" s="9">
        <v>0</v>
      </c>
      <c r="F27" s="9">
        <v>0</v>
      </c>
      <c r="G27" s="12">
        <v>0</v>
      </c>
      <c r="H27" s="12">
        <v>0</v>
      </c>
      <c r="I27" s="35">
        <v>0</v>
      </c>
      <c r="J27" s="80">
        <v>12000</v>
      </c>
      <c r="K27" s="12">
        <v>0</v>
      </c>
      <c r="L27" s="12">
        <v>0</v>
      </c>
      <c r="M27" s="12">
        <v>0</v>
      </c>
      <c r="N27" s="12">
        <v>0</v>
      </c>
      <c r="O27" s="12">
        <v>0</v>
      </c>
      <c r="P27" s="12">
        <v>0</v>
      </c>
      <c r="Q27" s="35">
        <f t="shared" si="2"/>
        <v>12000</v>
      </c>
    </row>
    <row r="28" spans="1:17" ht="15.75" x14ac:dyDescent="0.25">
      <c r="A28" s="6">
        <f t="shared" si="3"/>
        <v>19</v>
      </c>
      <c r="B28" s="135" t="s">
        <v>154</v>
      </c>
      <c r="C28" s="114" t="s">
        <v>82</v>
      </c>
      <c r="D28" s="4">
        <v>36000</v>
      </c>
      <c r="E28" s="9">
        <v>0</v>
      </c>
      <c r="F28" s="9">
        <v>0</v>
      </c>
      <c r="G28" s="12">
        <v>0</v>
      </c>
      <c r="H28" s="12">
        <v>0</v>
      </c>
      <c r="I28" s="35">
        <v>0</v>
      </c>
      <c r="J28" s="80">
        <v>12000</v>
      </c>
      <c r="K28" s="12">
        <v>0</v>
      </c>
      <c r="L28" s="12">
        <v>0</v>
      </c>
      <c r="M28" s="12">
        <v>0</v>
      </c>
      <c r="N28" s="12">
        <v>0</v>
      </c>
      <c r="O28" s="12">
        <v>0</v>
      </c>
      <c r="P28" s="12">
        <v>0</v>
      </c>
      <c r="Q28" s="35">
        <f t="shared" si="2"/>
        <v>12000</v>
      </c>
    </row>
    <row r="29" spans="1:17" ht="15.75" x14ac:dyDescent="0.25">
      <c r="A29" s="6">
        <f t="shared" si="3"/>
        <v>20</v>
      </c>
      <c r="B29" s="135" t="s">
        <v>155</v>
      </c>
      <c r="C29" s="111" t="s">
        <v>83</v>
      </c>
      <c r="D29" s="4">
        <v>60000</v>
      </c>
      <c r="E29" s="9">
        <v>0</v>
      </c>
      <c r="F29" s="9">
        <v>0</v>
      </c>
      <c r="G29" s="12">
        <v>0</v>
      </c>
      <c r="H29" s="12">
        <v>0</v>
      </c>
      <c r="I29" s="35">
        <v>0</v>
      </c>
      <c r="J29" s="80">
        <v>22500</v>
      </c>
      <c r="K29" s="12">
        <v>0</v>
      </c>
      <c r="L29" s="12">
        <v>0</v>
      </c>
      <c r="M29" s="12">
        <v>0</v>
      </c>
      <c r="N29" s="12">
        <v>0</v>
      </c>
      <c r="O29" s="12">
        <v>0</v>
      </c>
      <c r="P29" s="12">
        <v>0</v>
      </c>
      <c r="Q29" s="35">
        <f t="shared" si="2"/>
        <v>22500</v>
      </c>
    </row>
    <row r="30" spans="1:17" ht="15.75" x14ac:dyDescent="0.25">
      <c r="A30" s="6">
        <f t="shared" si="3"/>
        <v>21</v>
      </c>
      <c r="B30" s="135" t="s">
        <v>156</v>
      </c>
      <c r="C30" s="111" t="s">
        <v>84</v>
      </c>
      <c r="D30" s="4">
        <v>53125</v>
      </c>
      <c r="E30" s="9">
        <v>0</v>
      </c>
      <c r="F30" s="9">
        <v>0</v>
      </c>
      <c r="G30" s="12">
        <v>0</v>
      </c>
      <c r="H30" s="12">
        <v>0</v>
      </c>
      <c r="I30" s="35">
        <v>0</v>
      </c>
      <c r="J30" s="80">
        <v>20312.5</v>
      </c>
      <c r="K30" s="12">
        <v>0</v>
      </c>
      <c r="L30" s="12">
        <v>0</v>
      </c>
      <c r="M30" s="12">
        <v>0</v>
      </c>
      <c r="N30" s="12">
        <v>0</v>
      </c>
      <c r="O30" s="12">
        <v>0</v>
      </c>
      <c r="P30" s="12">
        <v>0</v>
      </c>
      <c r="Q30" s="35">
        <f t="shared" si="2"/>
        <v>20312.5</v>
      </c>
    </row>
    <row r="31" spans="1:17" ht="15.75" x14ac:dyDescent="0.25">
      <c r="A31" s="6">
        <f t="shared" si="3"/>
        <v>22</v>
      </c>
      <c r="B31" s="135" t="s">
        <v>157</v>
      </c>
      <c r="C31" s="104" t="s">
        <v>85</v>
      </c>
      <c r="D31" s="4">
        <v>48000</v>
      </c>
      <c r="E31" s="9">
        <v>0</v>
      </c>
      <c r="F31" s="9">
        <v>0</v>
      </c>
      <c r="G31" s="12">
        <v>0</v>
      </c>
      <c r="H31" s="12">
        <v>0</v>
      </c>
      <c r="I31" s="35">
        <v>0</v>
      </c>
      <c r="J31" s="80">
        <v>18000</v>
      </c>
      <c r="K31" s="12">
        <v>0</v>
      </c>
      <c r="L31" s="12">
        <v>0</v>
      </c>
      <c r="M31" s="12">
        <v>0</v>
      </c>
      <c r="N31" s="12">
        <v>0</v>
      </c>
      <c r="O31" s="12">
        <v>0</v>
      </c>
      <c r="P31" s="12">
        <v>0</v>
      </c>
      <c r="Q31" s="35">
        <f t="shared" si="2"/>
        <v>18000</v>
      </c>
    </row>
    <row r="32" spans="1:17" ht="15.75" x14ac:dyDescent="0.25">
      <c r="A32" s="6">
        <f t="shared" si="3"/>
        <v>23</v>
      </c>
      <c r="B32" s="135" t="s">
        <v>158</v>
      </c>
      <c r="C32" s="111" t="s">
        <v>86</v>
      </c>
      <c r="D32" s="4">
        <v>36500</v>
      </c>
      <c r="E32" s="9">
        <v>0</v>
      </c>
      <c r="F32" s="9">
        <v>0</v>
      </c>
      <c r="G32" s="12">
        <v>0</v>
      </c>
      <c r="H32" s="12">
        <v>0</v>
      </c>
      <c r="I32" s="35">
        <v>0</v>
      </c>
      <c r="J32" s="80">
        <v>14250</v>
      </c>
      <c r="K32" s="12">
        <v>0</v>
      </c>
      <c r="L32" s="12">
        <v>0</v>
      </c>
      <c r="M32" s="12">
        <v>0</v>
      </c>
      <c r="N32" s="12">
        <v>0</v>
      </c>
      <c r="O32" s="12">
        <v>0</v>
      </c>
      <c r="P32" s="12">
        <v>0</v>
      </c>
      <c r="Q32" s="35">
        <f t="shared" si="2"/>
        <v>14250</v>
      </c>
    </row>
    <row r="33" spans="1:17" ht="15.75" x14ac:dyDescent="0.25">
      <c r="A33" s="6">
        <f t="shared" si="3"/>
        <v>24</v>
      </c>
      <c r="B33" s="135" t="s">
        <v>159</v>
      </c>
      <c r="C33" s="111" t="s">
        <v>87</v>
      </c>
      <c r="D33" s="4">
        <v>48000</v>
      </c>
      <c r="E33" s="9">
        <v>0</v>
      </c>
      <c r="F33" s="9">
        <v>0</v>
      </c>
      <c r="G33" s="12">
        <v>0</v>
      </c>
      <c r="H33" s="12">
        <v>0</v>
      </c>
      <c r="I33" s="35">
        <v>0</v>
      </c>
      <c r="J33" s="80">
        <v>18000</v>
      </c>
      <c r="K33" s="12">
        <v>0</v>
      </c>
      <c r="L33" s="12">
        <v>0</v>
      </c>
      <c r="M33" s="12">
        <v>0</v>
      </c>
      <c r="N33" s="12">
        <v>0</v>
      </c>
      <c r="O33" s="12">
        <v>0</v>
      </c>
      <c r="P33" s="12">
        <v>0</v>
      </c>
      <c r="Q33" s="35">
        <f t="shared" si="2"/>
        <v>18000</v>
      </c>
    </row>
    <row r="34" spans="1:17" ht="15.75" x14ac:dyDescent="0.25">
      <c r="A34" s="6">
        <f t="shared" si="3"/>
        <v>25</v>
      </c>
      <c r="B34" s="135" t="s">
        <v>160</v>
      </c>
      <c r="C34" s="111" t="s">
        <v>88</v>
      </c>
      <c r="D34" s="4">
        <v>48000</v>
      </c>
      <c r="E34" s="9">
        <v>0</v>
      </c>
      <c r="F34" s="9">
        <v>0</v>
      </c>
      <c r="G34" s="12">
        <v>0</v>
      </c>
      <c r="H34" s="12">
        <v>0</v>
      </c>
      <c r="I34" s="35">
        <v>0</v>
      </c>
      <c r="J34" s="80">
        <v>18000</v>
      </c>
      <c r="K34" s="12">
        <v>0</v>
      </c>
      <c r="L34" s="12">
        <v>0</v>
      </c>
      <c r="M34" s="12">
        <v>0</v>
      </c>
      <c r="N34" s="12">
        <v>0</v>
      </c>
      <c r="O34" s="12">
        <v>0</v>
      </c>
      <c r="P34" s="12">
        <v>0</v>
      </c>
      <c r="Q34" s="35">
        <f t="shared" si="2"/>
        <v>18000</v>
      </c>
    </row>
    <row r="35" spans="1:17" ht="15.75" x14ac:dyDescent="0.25">
      <c r="A35" s="6">
        <f t="shared" si="3"/>
        <v>26</v>
      </c>
      <c r="B35" s="135" t="s">
        <v>161</v>
      </c>
      <c r="C35" s="115" t="s">
        <v>89</v>
      </c>
      <c r="D35" s="4">
        <v>32000</v>
      </c>
      <c r="E35" s="9">
        <v>0</v>
      </c>
      <c r="F35" s="9">
        <v>0</v>
      </c>
      <c r="G35" s="12">
        <v>0</v>
      </c>
      <c r="H35" s="12">
        <v>0</v>
      </c>
      <c r="I35" s="35">
        <v>0</v>
      </c>
      <c r="J35" s="80">
        <v>12000</v>
      </c>
      <c r="K35" s="12">
        <v>0</v>
      </c>
      <c r="L35" s="12">
        <v>0</v>
      </c>
      <c r="M35" s="12">
        <v>0</v>
      </c>
      <c r="N35" s="12">
        <v>0</v>
      </c>
      <c r="O35" s="12">
        <v>0</v>
      </c>
      <c r="P35" s="12">
        <v>0</v>
      </c>
      <c r="Q35" s="35">
        <f t="shared" si="2"/>
        <v>12000</v>
      </c>
    </row>
    <row r="36" spans="1:17" ht="15.75" x14ac:dyDescent="0.25">
      <c r="A36" s="6">
        <f t="shared" si="3"/>
        <v>27</v>
      </c>
      <c r="B36" s="135" t="s">
        <v>162</v>
      </c>
      <c r="C36" s="115" t="s">
        <v>90</v>
      </c>
      <c r="D36" s="4">
        <v>32000</v>
      </c>
      <c r="E36" s="9">
        <v>0</v>
      </c>
      <c r="F36" s="9">
        <v>0</v>
      </c>
      <c r="G36" s="12">
        <v>0</v>
      </c>
      <c r="H36" s="12">
        <v>0</v>
      </c>
      <c r="I36" s="35">
        <v>0</v>
      </c>
      <c r="J36" s="80">
        <v>12000</v>
      </c>
      <c r="K36" s="12">
        <v>0</v>
      </c>
      <c r="L36" s="12">
        <v>0</v>
      </c>
      <c r="M36" s="12">
        <v>0</v>
      </c>
      <c r="N36" s="12">
        <v>0</v>
      </c>
      <c r="O36" s="12">
        <v>0</v>
      </c>
      <c r="P36" s="12">
        <v>0</v>
      </c>
      <c r="Q36" s="35">
        <f t="shared" si="2"/>
        <v>12000</v>
      </c>
    </row>
    <row r="37" spans="1:17" ht="15.75" x14ac:dyDescent="0.25">
      <c r="A37" s="6">
        <f t="shared" si="3"/>
        <v>28</v>
      </c>
      <c r="B37" s="135" t="s">
        <v>163</v>
      </c>
      <c r="C37" s="116" t="s">
        <v>91</v>
      </c>
      <c r="D37" s="138">
        <v>28000</v>
      </c>
      <c r="E37" s="9">
        <v>0</v>
      </c>
      <c r="F37" s="9">
        <v>0</v>
      </c>
      <c r="G37" s="12">
        <v>0</v>
      </c>
      <c r="H37" s="12">
        <v>0</v>
      </c>
      <c r="I37" s="35">
        <v>0</v>
      </c>
      <c r="J37" s="136">
        <v>10500</v>
      </c>
      <c r="K37" s="12">
        <v>0</v>
      </c>
      <c r="L37" s="12">
        <v>0</v>
      </c>
      <c r="M37" s="12">
        <v>0</v>
      </c>
      <c r="N37" s="12">
        <v>0</v>
      </c>
      <c r="O37" s="12">
        <v>0</v>
      </c>
      <c r="P37" s="12">
        <v>0</v>
      </c>
      <c r="Q37" s="35">
        <f t="shared" si="2"/>
        <v>10500</v>
      </c>
    </row>
    <row r="38" spans="1:17" ht="15.75" x14ac:dyDescent="0.25">
      <c r="A38" s="6">
        <f t="shared" si="3"/>
        <v>29</v>
      </c>
      <c r="B38" s="135" t="s">
        <v>164</v>
      </c>
      <c r="C38" s="111" t="s">
        <v>92</v>
      </c>
      <c r="D38" s="4">
        <v>72000</v>
      </c>
      <c r="E38" s="9">
        <v>0</v>
      </c>
      <c r="F38" s="9">
        <v>0</v>
      </c>
      <c r="G38" s="12">
        <v>0</v>
      </c>
      <c r="H38" s="12">
        <v>0</v>
      </c>
      <c r="I38" s="35">
        <v>0</v>
      </c>
      <c r="J38" s="80">
        <v>24000</v>
      </c>
      <c r="K38" s="12">
        <v>0</v>
      </c>
      <c r="L38" s="12">
        <v>0</v>
      </c>
      <c r="M38" s="12">
        <v>0</v>
      </c>
      <c r="N38" s="12">
        <v>0</v>
      </c>
      <c r="O38" s="12">
        <v>0</v>
      </c>
      <c r="P38" s="12">
        <v>0</v>
      </c>
      <c r="Q38" s="35">
        <f t="shared" si="2"/>
        <v>24000</v>
      </c>
    </row>
    <row r="39" spans="1:17" ht="15.75" x14ac:dyDescent="0.25">
      <c r="A39" s="6">
        <f t="shared" si="3"/>
        <v>30</v>
      </c>
      <c r="B39" s="135" t="s">
        <v>165</v>
      </c>
      <c r="C39" s="111" t="s">
        <v>93</v>
      </c>
      <c r="D39" s="105">
        <v>60000</v>
      </c>
      <c r="E39" s="9">
        <v>0</v>
      </c>
      <c r="F39" s="9">
        <v>0</v>
      </c>
      <c r="G39" s="12">
        <v>0</v>
      </c>
      <c r="H39" s="12">
        <v>0</v>
      </c>
      <c r="I39" s="35">
        <v>0</v>
      </c>
      <c r="J39" s="80">
        <v>20000</v>
      </c>
      <c r="K39" s="12">
        <v>0</v>
      </c>
      <c r="L39" s="12">
        <v>0</v>
      </c>
      <c r="M39" s="12">
        <v>0</v>
      </c>
      <c r="N39" s="12">
        <v>0</v>
      </c>
      <c r="O39" s="12">
        <v>0</v>
      </c>
      <c r="P39" s="12">
        <v>0</v>
      </c>
      <c r="Q39" s="35">
        <f t="shared" si="2"/>
        <v>20000</v>
      </c>
    </row>
    <row r="40" spans="1:17" ht="15.75" x14ac:dyDescent="0.25">
      <c r="A40" s="6">
        <f t="shared" si="3"/>
        <v>31</v>
      </c>
      <c r="B40" s="135" t="s">
        <v>166</v>
      </c>
      <c r="C40" s="111" t="s">
        <v>94</v>
      </c>
      <c r="D40" s="4">
        <v>42000</v>
      </c>
      <c r="E40" s="9">
        <v>0</v>
      </c>
      <c r="F40" s="9">
        <v>0</v>
      </c>
      <c r="G40" s="12">
        <v>0</v>
      </c>
      <c r="H40" s="12">
        <v>0</v>
      </c>
      <c r="I40" s="35">
        <v>0</v>
      </c>
      <c r="J40" s="80">
        <v>14000</v>
      </c>
      <c r="K40" s="12">
        <v>0</v>
      </c>
      <c r="L40" s="12">
        <v>0</v>
      </c>
      <c r="M40" s="12">
        <v>0</v>
      </c>
      <c r="N40" s="12">
        <v>0</v>
      </c>
      <c r="O40" s="12">
        <v>0</v>
      </c>
      <c r="P40" s="12">
        <v>0</v>
      </c>
      <c r="Q40" s="35">
        <f t="shared" si="2"/>
        <v>14000</v>
      </c>
    </row>
    <row r="41" spans="1:17" ht="15.75" x14ac:dyDescent="0.25">
      <c r="A41" s="6">
        <f t="shared" si="3"/>
        <v>32</v>
      </c>
      <c r="B41" s="135" t="s">
        <v>167</v>
      </c>
      <c r="C41" s="104" t="s">
        <v>95</v>
      </c>
      <c r="D41" s="4">
        <v>24000</v>
      </c>
      <c r="E41" s="9">
        <v>0</v>
      </c>
      <c r="F41" s="9">
        <v>0</v>
      </c>
      <c r="G41" s="12">
        <v>0</v>
      </c>
      <c r="H41" s="12">
        <v>0</v>
      </c>
      <c r="I41" s="35">
        <v>0</v>
      </c>
      <c r="J41" s="80">
        <v>9000</v>
      </c>
      <c r="K41" s="12">
        <v>0</v>
      </c>
      <c r="L41" s="12">
        <v>0</v>
      </c>
      <c r="M41" s="12">
        <v>0</v>
      </c>
      <c r="N41" s="12">
        <v>0</v>
      </c>
      <c r="O41" s="12">
        <v>0</v>
      </c>
      <c r="P41" s="12">
        <v>0</v>
      </c>
      <c r="Q41" s="35">
        <f t="shared" si="2"/>
        <v>9000</v>
      </c>
    </row>
    <row r="42" spans="1:17" ht="15.75" x14ac:dyDescent="0.25">
      <c r="A42" s="6">
        <f t="shared" si="3"/>
        <v>33</v>
      </c>
      <c r="B42" s="135" t="s">
        <v>168</v>
      </c>
      <c r="C42" s="111" t="s">
        <v>96</v>
      </c>
      <c r="D42" s="4">
        <v>24000</v>
      </c>
      <c r="E42" s="9">
        <v>0</v>
      </c>
      <c r="F42" s="9">
        <v>0</v>
      </c>
      <c r="G42" s="12">
        <v>0</v>
      </c>
      <c r="H42" s="12">
        <v>0</v>
      </c>
      <c r="I42" s="35">
        <v>0</v>
      </c>
      <c r="J42" s="80">
        <v>9000</v>
      </c>
      <c r="K42" s="12">
        <v>0</v>
      </c>
      <c r="L42" s="12">
        <v>0</v>
      </c>
      <c r="M42" s="12">
        <v>0</v>
      </c>
      <c r="N42" s="12">
        <v>0</v>
      </c>
      <c r="O42" s="12">
        <v>0</v>
      </c>
      <c r="P42" s="12">
        <v>0</v>
      </c>
      <c r="Q42" s="35">
        <f t="shared" si="2"/>
        <v>9000</v>
      </c>
    </row>
    <row r="43" spans="1:17" ht="15.75" x14ac:dyDescent="0.25">
      <c r="A43" s="6">
        <f t="shared" si="3"/>
        <v>34</v>
      </c>
      <c r="B43" s="135" t="s">
        <v>169</v>
      </c>
      <c r="C43" s="111" t="s">
        <v>97</v>
      </c>
      <c r="D43" s="4">
        <v>48000</v>
      </c>
      <c r="E43" s="9">
        <v>0</v>
      </c>
      <c r="F43" s="9">
        <v>0</v>
      </c>
      <c r="G43" s="12">
        <v>0</v>
      </c>
      <c r="H43" s="12">
        <v>0</v>
      </c>
      <c r="I43" s="35">
        <v>0</v>
      </c>
      <c r="J43" s="80">
        <v>18000</v>
      </c>
      <c r="K43" s="12">
        <v>0</v>
      </c>
      <c r="L43" s="12">
        <v>0</v>
      </c>
      <c r="M43" s="12">
        <v>0</v>
      </c>
      <c r="N43" s="12">
        <v>0</v>
      </c>
      <c r="O43" s="12">
        <v>0</v>
      </c>
      <c r="P43" s="12">
        <v>0</v>
      </c>
      <c r="Q43" s="35">
        <f t="shared" si="2"/>
        <v>18000</v>
      </c>
    </row>
    <row r="44" spans="1:17" ht="15.75" x14ac:dyDescent="0.25">
      <c r="A44" s="6">
        <f t="shared" si="3"/>
        <v>35</v>
      </c>
      <c r="B44" s="135" t="s">
        <v>170</v>
      </c>
      <c r="C44" s="117" t="s">
        <v>98</v>
      </c>
      <c r="D44" s="4">
        <v>48000</v>
      </c>
      <c r="E44" s="9">
        <v>0</v>
      </c>
      <c r="F44" s="9">
        <v>0</v>
      </c>
      <c r="G44" s="12">
        <v>0</v>
      </c>
      <c r="H44" s="12">
        <v>0</v>
      </c>
      <c r="I44" s="35">
        <v>0</v>
      </c>
      <c r="J44" s="80">
        <v>18000</v>
      </c>
      <c r="K44" s="12">
        <v>0</v>
      </c>
      <c r="L44" s="12">
        <v>0</v>
      </c>
      <c r="M44" s="12">
        <v>0</v>
      </c>
      <c r="N44" s="12">
        <v>0</v>
      </c>
      <c r="O44" s="12">
        <v>0</v>
      </c>
      <c r="P44" s="12">
        <v>0</v>
      </c>
      <c r="Q44" s="35">
        <f t="shared" si="2"/>
        <v>18000</v>
      </c>
    </row>
    <row r="45" spans="1:17" ht="15.75" x14ac:dyDescent="0.25">
      <c r="A45" s="6">
        <f t="shared" si="3"/>
        <v>36</v>
      </c>
      <c r="B45" s="135" t="s">
        <v>171</v>
      </c>
      <c r="C45" s="104" t="s">
        <v>99</v>
      </c>
      <c r="D45" s="4">
        <v>32000</v>
      </c>
      <c r="E45" s="9">
        <v>0</v>
      </c>
      <c r="F45" s="9">
        <v>0</v>
      </c>
      <c r="G45" s="12">
        <v>0</v>
      </c>
      <c r="H45" s="12">
        <v>0</v>
      </c>
      <c r="I45" s="35">
        <v>0</v>
      </c>
      <c r="J45" s="80">
        <v>12000</v>
      </c>
      <c r="K45" s="12">
        <v>0</v>
      </c>
      <c r="L45" s="12">
        <v>0</v>
      </c>
      <c r="M45" s="12">
        <v>0</v>
      </c>
      <c r="N45" s="12">
        <v>0</v>
      </c>
      <c r="O45" s="12">
        <v>0</v>
      </c>
      <c r="P45" s="12">
        <v>0</v>
      </c>
      <c r="Q45" s="35">
        <f t="shared" si="2"/>
        <v>12000</v>
      </c>
    </row>
    <row r="46" spans="1:17" ht="15.75" x14ac:dyDescent="0.25">
      <c r="A46" s="6">
        <f t="shared" si="3"/>
        <v>37</v>
      </c>
      <c r="B46" s="135" t="s">
        <v>172</v>
      </c>
      <c r="C46" s="115" t="s">
        <v>100</v>
      </c>
      <c r="D46" s="4">
        <v>32000</v>
      </c>
      <c r="E46" s="9">
        <v>0</v>
      </c>
      <c r="F46" s="9">
        <v>0</v>
      </c>
      <c r="G46" s="12">
        <v>0</v>
      </c>
      <c r="H46" s="12">
        <v>0</v>
      </c>
      <c r="I46" s="35">
        <v>0</v>
      </c>
      <c r="J46" s="80">
        <v>12000</v>
      </c>
      <c r="K46" s="12">
        <v>0</v>
      </c>
      <c r="L46" s="12">
        <v>0</v>
      </c>
      <c r="M46" s="12">
        <v>0</v>
      </c>
      <c r="N46" s="12">
        <v>0</v>
      </c>
      <c r="O46" s="12">
        <v>0</v>
      </c>
      <c r="P46" s="12">
        <v>0</v>
      </c>
      <c r="Q46" s="35">
        <f t="shared" si="2"/>
        <v>12000</v>
      </c>
    </row>
    <row r="47" spans="1:17" ht="15.75" x14ac:dyDescent="0.25">
      <c r="A47" s="6">
        <f t="shared" si="3"/>
        <v>38</v>
      </c>
      <c r="B47" s="135" t="s">
        <v>173</v>
      </c>
      <c r="C47" s="118" t="s">
        <v>101</v>
      </c>
      <c r="D47" s="4">
        <v>32000</v>
      </c>
      <c r="E47" s="9">
        <v>0</v>
      </c>
      <c r="F47" s="9">
        <v>0</v>
      </c>
      <c r="G47" s="12">
        <v>0</v>
      </c>
      <c r="H47" s="12">
        <v>0</v>
      </c>
      <c r="I47" s="35">
        <v>0</v>
      </c>
      <c r="J47" s="80">
        <v>12000</v>
      </c>
      <c r="K47" s="12">
        <v>0</v>
      </c>
      <c r="L47" s="12">
        <v>0</v>
      </c>
      <c r="M47" s="12">
        <v>0</v>
      </c>
      <c r="N47" s="12">
        <v>0</v>
      </c>
      <c r="O47" s="12">
        <v>0</v>
      </c>
      <c r="P47" s="12">
        <v>0</v>
      </c>
      <c r="Q47" s="35">
        <f t="shared" si="2"/>
        <v>12000</v>
      </c>
    </row>
    <row r="48" spans="1:17" ht="15.75" x14ac:dyDescent="0.25">
      <c r="A48" s="6">
        <f t="shared" si="3"/>
        <v>39</v>
      </c>
      <c r="B48" s="135" t="s">
        <v>174</v>
      </c>
      <c r="C48" s="117" t="s">
        <v>102</v>
      </c>
      <c r="D48" s="4">
        <v>36000</v>
      </c>
      <c r="E48" s="9">
        <v>0</v>
      </c>
      <c r="F48" s="9">
        <v>0</v>
      </c>
      <c r="G48" s="12">
        <v>0</v>
      </c>
      <c r="H48" s="12">
        <v>0</v>
      </c>
      <c r="I48" s="35">
        <v>0</v>
      </c>
      <c r="J48" s="80">
        <v>12000</v>
      </c>
      <c r="K48" s="12">
        <v>0</v>
      </c>
      <c r="L48" s="12">
        <v>0</v>
      </c>
      <c r="M48" s="12">
        <v>0</v>
      </c>
      <c r="N48" s="12">
        <v>0</v>
      </c>
      <c r="O48" s="12">
        <v>0</v>
      </c>
      <c r="P48" s="12">
        <v>0</v>
      </c>
      <c r="Q48" s="35">
        <f t="shared" si="2"/>
        <v>12000</v>
      </c>
    </row>
    <row r="49" spans="1:17" ht="15.75" x14ac:dyDescent="0.25">
      <c r="A49" s="6">
        <f t="shared" si="3"/>
        <v>40</v>
      </c>
      <c r="B49" s="135" t="s">
        <v>175</v>
      </c>
      <c r="C49" s="111" t="s">
        <v>103</v>
      </c>
      <c r="D49" s="4">
        <v>28000</v>
      </c>
      <c r="E49" s="9">
        <v>0</v>
      </c>
      <c r="F49" s="9">
        <v>0</v>
      </c>
      <c r="G49" s="12">
        <v>0</v>
      </c>
      <c r="H49" s="12">
        <v>0</v>
      </c>
      <c r="I49" s="35">
        <v>0</v>
      </c>
      <c r="J49" s="80">
        <v>10500</v>
      </c>
      <c r="K49" s="12">
        <v>0</v>
      </c>
      <c r="L49" s="12">
        <v>0</v>
      </c>
      <c r="M49" s="12">
        <v>0</v>
      </c>
      <c r="N49" s="12">
        <v>0</v>
      </c>
      <c r="O49" s="12">
        <v>0</v>
      </c>
      <c r="P49" s="12">
        <v>0</v>
      </c>
      <c r="Q49" s="35">
        <f t="shared" si="2"/>
        <v>10500</v>
      </c>
    </row>
    <row r="50" spans="1:17" ht="15.75" x14ac:dyDescent="0.25">
      <c r="A50" s="6">
        <f t="shared" si="3"/>
        <v>41</v>
      </c>
      <c r="B50" s="135" t="s">
        <v>176</v>
      </c>
      <c r="C50" s="114" t="s">
        <v>104</v>
      </c>
      <c r="D50" s="138">
        <v>14000</v>
      </c>
      <c r="E50" s="9">
        <v>0</v>
      </c>
      <c r="F50" s="9">
        <v>0</v>
      </c>
      <c r="G50" s="12">
        <v>0</v>
      </c>
      <c r="H50" s="12">
        <v>0</v>
      </c>
      <c r="I50" s="35">
        <v>0</v>
      </c>
      <c r="J50" s="136">
        <v>7000</v>
      </c>
      <c r="K50" s="12">
        <v>0</v>
      </c>
      <c r="L50" s="12">
        <v>0</v>
      </c>
      <c r="M50" s="12">
        <v>0</v>
      </c>
      <c r="N50" s="12">
        <v>0</v>
      </c>
      <c r="O50" s="12">
        <v>0</v>
      </c>
      <c r="P50" s="12">
        <v>0</v>
      </c>
      <c r="Q50" s="35">
        <f t="shared" si="2"/>
        <v>7000</v>
      </c>
    </row>
    <row r="51" spans="1:17" ht="15.75" x14ac:dyDescent="0.25">
      <c r="A51" s="6">
        <f t="shared" si="3"/>
        <v>42</v>
      </c>
      <c r="B51" s="135" t="s">
        <v>177</v>
      </c>
      <c r="C51" s="114" t="s">
        <v>105</v>
      </c>
      <c r="D51" s="138">
        <v>14000</v>
      </c>
      <c r="E51" s="9">
        <v>0</v>
      </c>
      <c r="F51" s="9">
        <v>0</v>
      </c>
      <c r="G51" s="12">
        <v>0</v>
      </c>
      <c r="H51" s="12">
        <v>0</v>
      </c>
      <c r="I51" s="35">
        <v>0</v>
      </c>
      <c r="J51" s="136">
        <v>7000</v>
      </c>
      <c r="K51" s="12">
        <v>0</v>
      </c>
      <c r="L51" s="12">
        <v>0</v>
      </c>
      <c r="M51" s="12">
        <v>0</v>
      </c>
      <c r="N51" s="12">
        <v>0</v>
      </c>
      <c r="O51" s="12">
        <v>0</v>
      </c>
      <c r="P51" s="12">
        <v>0</v>
      </c>
      <c r="Q51" s="35">
        <f t="shared" si="2"/>
        <v>7000</v>
      </c>
    </row>
    <row r="52" spans="1:17" ht="15.75" x14ac:dyDescent="0.25">
      <c r="A52" s="6">
        <f t="shared" si="3"/>
        <v>43</v>
      </c>
      <c r="B52" s="135" t="s">
        <v>178</v>
      </c>
      <c r="C52" s="115" t="s">
        <v>106</v>
      </c>
      <c r="D52" s="4">
        <v>32000</v>
      </c>
      <c r="E52" s="9">
        <v>0</v>
      </c>
      <c r="F52" s="9">
        <v>0</v>
      </c>
      <c r="G52" s="12">
        <v>0</v>
      </c>
      <c r="H52" s="12">
        <v>0</v>
      </c>
      <c r="I52" s="35">
        <v>0</v>
      </c>
      <c r="J52" s="80">
        <v>12000</v>
      </c>
      <c r="K52" s="12">
        <v>0</v>
      </c>
      <c r="L52" s="12">
        <v>0</v>
      </c>
      <c r="M52" s="12">
        <v>0</v>
      </c>
      <c r="N52" s="12">
        <v>0</v>
      </c>
      <c r="O52" s="12">
        <v>0</v>
      </c>
      <c r="P52" s="12">
        <v>0</v>
      </c>
      <c r="Q52" s="35">
        <f t="shared" si="2"/>
        <v>12000</v>
      </c>
    </row>
    <row r="53" spans="1:17" ht="15.75" x14ac:dyDescent="0.25">
      <c r="A53" s="6">
        <f t="shared" si="3"/>
        <v>44</v>
      </c>
      <c r="B53" s="135" t="s">
        <v>43</v>
      </c>
      <c r="C53" s="111" t="s">
        <v>53</v>
      </c>
      <c r="D53" s="105">
        <v>21000</v>
      </c>
      <c r="E53" s="9">
        <v>0</v>
      </c>
      <c r="F53" s="9">
        <v>0</v>
      </c>
      <c r="G53" s="12">
        <v>0</v>
      </c>
      <c r="H53" s="12">
        <v>0</v>
      </c>
      <c r="I53" s="35">
        <v>0</v>
      </c>
      <c r="J53" s="80">
        <v>7000</v>
      </c>
      <c r="K53" s="12">
        <v>0</v>
      </c>
      <c r="L53" s="12">
        <v>0</v>
      </c>
      <c r="M53" s="12">
        <v>0</v>
      </c>
      <c r="N53" s="12">
        <v>0</v>
      </c>
      <c r="O53" s="12">
        <v>0</v>
      </c>
      <c r="P53" s="12">
        <v>0</v>
      </c>
      <c r="Q53" s="35">
        <f t="shared" si="2"/>
        <v>7000</v>
      </c>
    </row>
    <row r="54" spans="1:17" ht="15.75" x14ac:dyDescent="0.25">
      <c r="A54" s="6">
        <f t="shared" si="3"/>
        <v>45</v>
      </c>
      <c r="B54" s="135" t="s">
        <v>44</v>
      </c>
      <c r="C54" s="104" t="s">
        <v>54</v>
      </c>
      <c r="D54" s="105">
        <v>48000</v>
      </c>
      <c r="E54" s="9">
        <v>0</v>
      </c>
      <c r="F54" s="9">
        <v>0</v>
      </c>
      <c r="G54" s="12">
        <v>0</v>
      </c>
      <c r="H54" s="12">
        <v>0</v>
      </c>
      <c r="I54" s="35">
        <v>0</v>
      </c>
      <c r="J54" s="80">
        <v>18000</v>
      </c>
      <c r="K54" s="12">
        <v>0</v>
      </c>
      <c r="L54" s="12">
        <v>0</v>
      </c>
      <c r="M54" s="12">
        <v>0</v>
      </c>
      <c r="N54" s="12">
        <v>0</v>
      </c>
      <c r="O54" s="12">
        <v>0</v>
      </c>
      <c r="P54" s="12">
        <v>0</v>
      </c>
      <c r="Q54" s="35">
        <f t="shared" si="2"/>
        <v>18000</v>
      </c>
    </row>
    <row r="55" spans="1:17" ht="15.75" x14ac:dyDescent="0.25">
      <c r="A55" s="6">
        <f t="shared" si="3"/>
        <v>46</v>
      </c>
      <c r="B55" s="135" t="s">
        <v>45</v>
      </c>
      <c r="C55" s="114" t="s">
        <v>55</v>
      </c>
      <c r="D55" s="105">
        <v>28000</v>
      </c>
      <c r="E55" s="9">
        <v>0</v>
      </c>
      <c r="F55" s="9">
        <v>0</v>
      </c>
      <c r="G55" s="12">
        <v>0</v>
      </c>
      <c r="H55" s="12">
        <v>0</v>
      </c>
      <c r="I55" s="35">
        <v>0</v>
      </c>
      <c r="J55" s="80">
        <v>10500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35">
        <f t="shared" si="2"/>
        <v>10500</v>
      </c>
    </row>
    <row r="56" spans="1:17" ht="15.75" x14ac:dyDescent="0.25">
      <c r="A56" s="6">
        <f t="shared" si="3"/>
        <v>47</v>
      </c>
      <c r="B56" s="135" t="s">
        <v>46</v>
      </c>
      <c r="C56" s="111" t="s">
        <v>56</v>
      </c>
      <c r="D56" s="105">
        <v>28000</v>
      </c>
      <c r="E56" s="9">
        <v>0</v>
      </c>
      <c r="F56" s="9">
        <v>0</v>
      </c>
      <c r="G56" s="12">
        <v>0</v>
      </c>
      <c r="H56" s="12">
        <v>0</v>
      </c>
      <c r="I56" s="35">
        <v>0</v>
      </c>
      <c r="J56" s="80">
        <v>10500</v>
      </c>
      <c r="K56" s="12">
        <v>0</v>
      </c>
      <c r="L56" s="12">
        <v>0</v>
      </c>
      <c r="M56" s="12">
        <v>0</v>
      </c>
      <c r="N56" s="12">
        <v>0</v>
      </c>
      <c r="O56" s="12">
        <v>0</v>
      </c>
      <c r="P56" s="12">
        <v>0</v>
      </c>
      <c r="Q56" s="35">
        <f t="shared" si="2"/>
        <v>10500</v>
      </c>
    </row>
    <row r="57" spans="1:17" ht="15.75" x14ac:dyDescent="0.25">
      <c r="A57" s="6">
        <f t="shared" si="3"/>
        <v>48</v>
      </c>
      <c r="B57" s="135" t="s">
        <v>47</v>
      </c>
      <c r="C57" s="111" t="s">
        <v>57</v>
      </c>
      <c r="D57" s="105">
        <v>28000</v>
      </c>
      <c r="E57" s="9">
        <v>0</v>
      </c>
      <c r="F57" s="9">
        <v>0</v>
      </c>
      <c r="G57" s="12">
        <v>0</v>
      </c>
      <c r="H57" s="12">
        <v>0</v>
      </c>
      <c r="I57" s="35">
        <v>0</v>
      </c>
      <c r="J57" s="80">
        <v>10500</v>
      </c>
      <c r="K57" s="12">
        <v>0</v>
      </c>
      <c r="L57" s="12">
        <v>0</v>
      </c>
      <c r="M57" s="12">
        <v>0</v>
      </c>
      <c r="N57" s="12">
        <v>0</v>
      </c>
      <c r="O57" s="12">
        <v>0</v>
      </c>
      <c r="P57" s="12">
        <v>0</v>
      </c>
      <c r="Q57" s="35">
        <f t="shared" si="2"/>
        <v>10500</v>
      </c>
    </row>
    <row r="58" spans="1:17" ht="15.75" x14ac:dyDescent="0.25">
      <c r="A58" s="6">
        <f t="shared" si="3"/>
        <v>49</v>
      </c>
      <c r="B58" s="135" t="s">
        <v>179</v>
      </c>
      <c r="C58" s="110" t="s">
        <v>107</v>
      </c>
      <c r="D58" s="105">
        <v>18000</v>
      </c>
      <c r="E58" s="9">
        <v>0</v>
      </c>
      <c r="F58" s="9">
        <v>0</v>
      </c>
      <c r="G58" s="12">
        <v>0</v>
      </c>
      <c r="H58" s="12">
        <v>0</v>
      </c>
      <c r="I58" s="35">
        <v>0</v>
      </c>
      <c r="J58" s="80">
        <v>6000</v>
      </c>
      <c r="K58" s="12">
        <v>0</v>
      </c>
      <c r="L58" s="12">
        <v>0</v>
      </c>
      <c r="M58" s="12">
        <v>0</v>
      </c>
      <c r="N58" s="12">
        <v>0</v>
      </c>
      <c r="O58" s="12">
        <v>0</v>
      </c>
      <c r="P58" s="12">
        <v>0</v>
      </c>
      <c r="Q58" s="35">
        <f t="shared" si="2"/>
        <v>6000</v>
      </c>
    </row>
    <row r="59" spans="1:17" ht="15.75" x14ac:dyDescent="0.25">
      <c r="A59" s="6">
        <f t="shared" si="3"/>
        <v>50</v>
      </c>
      <c r="B59" s="135" t="s">
        <v>180</v>
      </c>
      <c r="C59" s="110" t="s">
        <v>108</v>
      </c>
      <c r="D59" s="105">
        <v>18000</v>
      </c>
      <c r="E59" s="9">
        <v>0</v>
      </c>
      <c r="F59" s="9">
        <v>0</v>
      </c>
      <c r="G59" s="12">
        <v>0</v>
      </c>
      <c r="H59" s="12">
        <v>0</v>
      </c>
      <c r="I59" s="35">
        <v>0</v>
      </c>
      <c r="J59" s="80">
        <v>6000</v>
      </c>
      <c r="K59" s="12">
        <v>0</v>
      </c>
      <c r="L59" s="12">
        <v>0</v>
      </c>
      <c r="M59" s="12">
        <v>0</v>
      </c>
      <c r="N59" s="12">
        <v>0</v>
      </c>
      <c r="O59" s="12">
        <v>0</v>
      </c>
      <c r="P59" s="12">
        <v>0</v>
      </c>
      <c r="Q59" s="35">
        <f t="shared" si="2"/>
        <v>6000</v>
      </c>
    </row>
    <row r="60" spans="1:17" ht="15.75" x14ac:dyDescent="0.25">
      <c r="A60" s="6">
        <f t="shared" si="3"/>
        <v>51</v>
      </c>
      <c r="B60" s="135" t="s">
        <v>48</v>
      </c>
      <c r="C60" s="104" t="s">
        <v>58</v>
      </c>
      <c r="D60" s="105">
        <v>72000</v>
      </c>
      <c r="E60" s="9">
        <v>0</v>
      </c>
      <c r="F60" s="9">
        <v>0</v>
      </c>
      <c r="G60" s="12">
        <v>0</v>
      </c>
      <c r="H60" s="12">
        <v>0</v>
      </c>
      <c r="I60" s="35">
        <v>0</v>
      </c>
      <c r="J60" s="80">
        <v>24000</v>
      </c>
      <c r="K60" s="12">
        <v>0</v>
      </c>
      <c r="L60" s="12">
        <v>0</v>
      </c>
      <c r="M60" s="12">
        <v>0</v>
      </c>
      <c r="N60" s="12">
        <v>0</v>
      </c>
      <c r="O60" s="12">
        <v>0</v>
      </c>
      <c r="P60" s="12">
        <v>0</v>
      </c>
      <c r="Q60" s="35">
        <f t="shared" si="2"/>
        <v>24000</v>
      </c>
    </row>
    <row r="61" spans="1:17" ht="15.75" x14ac:dyDescent="0.25">
      <c r="A61" s="6">
        <f t="shared" si="3"/>
        <v>52</v>
      </c>
      <c r="B61" s="135" t="s">
        <v>181</v>
      </c>
      <c r="C61" s="104" t="s">
        <v>109</v>
      </c>
      <c r="D61" s="105">
        <v>90000</v>
      </c>
      <c r="E61" s="9">
        <v>0</v>
      </c>
      <c r="F61" s="9">
        <v>0</v>
      </c>
      <c r="G61" s="12">
        <v>0</v>
      </c>
      <c r="H61" s="12">
        <v>0</v>
      </c>
      <c r="I61" s="35">
        <v>0</v>
      </c>
      <c r="J61" s="80">
        <v>25000</v>
      </c>
      <c r="K61" s="12">
        <v>0</v>
      </c>
      <c r="L61" s="12">
        <v>0</v>
      </c>
      <c r="M61" s="12">
        <v>0</v>
      </c>
      <c r="N61" s="12">
        <v>0</v>
      </c>
      <c r="O61" s="12">
        <v>0</v>
      </c>
      <c r="P61" s="12">
        <v>0</v>
      </c>
      <c r="Q61" s="35">
        <f t="shared" si="2"/>
        <v>25000</v>
      </c>
    </row>
    <row r="62" spans="1:17" ht="15.75" x14ac:dyDescent="0.25">
      <c r="A62" s="6">
        <f t="shared" si="3"/>
        <v>53</v>
      </c>
      <c r="B62" s="135" t="s">
        <v>182</v>
      </c>
      <c r="C62" s="111" t="s">
        <v>110</v>
      </c>
      <c r="D62" s="105">
        <v>18000</v>
      </c>
      <c r="E62" s="9">
        <v>0</v>
      </c>
      <c r="F62" s="9">
        <v>0</v>
      </c>
      <c r="G62" s="12">
        <v>0</v>
      </c>
      <c r="H62" s="12">
        <v>0</v>
      </c>
      <c r="I62" s="35">
        <v>0</v>
      </c>
      <c r="J62" s="80">
        <v>6000</v>
      </c>
      <c r="K62" s="12">
        <v>0</v>
      </c>
      <c r="L62" s="12">
        <v>0</v>
      </c>
      <c r="M62" s="12">
        <v>0</v>
      </c>
      <c r="N62" s="12">
        <v>0</v>
      </c>
      <c r="O62" s="12">
        <v>0</v>
      </c>
      <c r="P62" s="12">
        <v>0</v>
      </c>
      <c r="Q62" s="35">
        <f t="shared" si="2"/>
        <v>6000</v>
      </c>
    </row>
    <row r="63" spans="1:17" ht="15.75" x14ac:dyDescent="0.25">
      <c r="A63" s="6">
        <f t="shared" si="3"/>
        <v>54</v>
      </c>
      <c r="B63" s="135" t="s">
        <v>183</v>
      </c>
      <c r="C63" s="104" t="s">
        <v>111</v>
      </c>
      <c r="D63" s="105">
        <v>72000</v>
      </c>
      <c r="E63" s="9">
        <v>0</v>
      </c>
      <c r="F63" s="9">
        <v>0</v>
      </c>
      <c r="G63" s="12">
        <v>0</v>
      </c>
      <c r="H63" s="12">
        <v>0</v>
      </c>
      <c r="I63" s="35">
        <v>0</v>
      </c>
      <c r="J63" s="80">
        <v>24000</v>
      </c>
      <c r="K63" s="12">
        <v>0</v>
      </c>
      <c r="L63" s="12">
        <v>0</v>
      </c>
      <c r="M63" s="12">
        <v>0</v>
      </c>
      <c r="N63" s="12">
        <v>0</v>
      </c>
      <c r="O63" s="12">
        <v>0</v>
      </c>
      <c r="P63" s="12">
        <v>0</v>
      </c>
      <c r="Q63" s="35">
        <f t="shared" si="2"/>
        <v>24000</v>
      </c>
    </row>
    <row r="64" spans="1:17" ht="15.75" x14ac:dyDescent="0.25">
      <c r="A64" s="6">
        <f t="shared" si="3"/>
        <v>55</v>
      </c>
      <c r="B64" s="135" t="s">
        <v>49</v>
      </c>
      <c r="C64" s="111" t="s">
        <v>59</v>
      </c>
      <c r="D64" s="105">
        <v>28000</v>
      </c>
      <c r="E64" s="9">
        <v>0</v>
      </c>
      <c r="F64" s="9">
        <v>0</v>
      </c>
      <c r="G64" s="12">
        <v>0</v>
      </c>
      <c r="H64" s="12">
        <v>0</v>
      </c>
      <c r="I64" s="35">
        <v>0</v>
      </c>
      <c r="J64" s="80">
        <v>10500</v>
      </c>
      <c r="K64" s="12">
        <v>0</v>
      </c>
      <c r="L64" s="12">
        <v>0</v>
      </c>
      <c r="M64" s="12">
        <v>0</v>
      </c>
      <c r="N64" s="12">
        <v>0</v>
      </c>
      <c r="O64" s="12">
        <v>0</v>
      </c>
      <c r="P64" s="12">
        <v>0</v>
      </c>
      <c r="Q64" s="35">
        <f t="shared" si="2"/>
        <v>10500</v>
      </c>
    </row>
    <row r="65" spans="1:17" ht="15.75" x14ac:dyDescent="0.25">
      <c r="A65" s="6">
        <f t="shared" si="3"/>
        <v>56</v>
      </c>
      <c r="B65" s="135" t="s">
        <v>184</v>
      </c>
      <c r="C65" s="111" t="s">
        <v>112</v>
      </c>
      <c r="D65" s="105">
        <v>34000</v>
      </c>
      <c r="E65" s="9">
        <v>0</v>
      </c>
      <c r="F65" s="9">
        <v>0</v>
      </c>
      <c r="G65" s="12">
        <v>0</v>
      </c>
      <c r="H65" s="12">
        <v>0</v>
      </c>
      <c r="I65" s="35">
        <v>0</v>
      </c>
      <c r="J65" s="80">
        <v>12750</v>
      </c>
      <c r="K65" s="12">
        <v>0</v>
      </c>
      <c r="L65" s="12">
        <v>0</v>
      </c>
      <c r="M65" s="12">
        <v>0</v>
      </c>
      <c r="N65" s="12">
        <v>0</v>
      </c>
      <c r="O65" s="12">
        <v>0</v>
      </c>
      <c r="P65" s="12">
        <v>0</v>
      </c>
      <c r="Q65" s="35">
        <f t="shared" si="2"/>
        <v>12750</v>
      </c>
    </row>
    <row r="66" spans="1:17" ht="15.75" x14ac:dyDescent="0.25">
      <c r="A66" s="6">
        <f t="shared" si="3"/>
        <v>57</v>
      </c>
      <c r="B66" s="135" t="s">
        <v>185</v>
      </c>
      <c r="C66" s="111" t="s">
        <v>113</v>
      </c>
      <c r="D66" s="105">
        <v>72000</v>
      </c>
      <c r="E66" s="9">
        <v>0</v>
      </c>
      <c r="F66" s="9">
        <v>0</v>
      </c>
      <c r="G66" s="12">
        <v>0</v>
      </c>
      <c r="H66" s="12">
        <v>0</v>
      </c>
      <c r="I66" s="35">
        <v>0</v>
      </c>
      <c r="J66" s="80">
        <v>24000</v>
      </c>
      <c r="K66" s="12">
        <v>0</v>
      </c>
      <c r="L66" s="12">
        <v>0</v>
      </c>
      <c r="M66" s="12">
        <v>0</v>
      </c>
      <c r="N66" s="12">
        <v>0</v>
      </c>
      <c r="O66" s="12">
        <v>0</v>
      </c>
      <c r="P66" s="12">
        <v>0</v>
      </c>
      <c r="Q66" s="35">
        <f t="shared" si="2"/>
        <v>24000</v>
      </c>
    </row>
    <row r="67" spans="1:17" ht="15.75" x14ac:dyDescent="0.25">
      <c r="A67" s="6">
        <f t="shared" si="3"/>
        <v>58</v>
      </c>
      <c r="B67" s="135" t="s">
        <v>50</v>
      </c>
      <c r="C67" s="111" t="s">
        <v>60</v>
      </c>
      <c r="D67" s="105">
        <v>28000</v>
      </c>
      <c r="E67" s="9">
        <v>0</v>
      </c>
      <c r="F67" s="9">
        <v>0</v>
      </c>
      <c r="G67" s="12">
        <v>0</v>
      </c>
      <c r="H67" s="12">
        <v>0</v>
      </c>
      <c r="I67" s="35">
        <v>0</v>
      </c>
      <c r="J67" s="80">
        <v>10500</v>
      </c>
      <c r="K67" s="12">
        <v>0</v>
      </c>
      <c r="L67" s="12">
        <v>0</v>
      </c>
      <c r="M67" s="12">
        <v>0</v>
      </c>
      <c r="N67" s="12">
        <v>0</v>
      </c>
      <c r="O67" s="12">
        <v>0</v>
      </c>
      <c r="P67" s="12">
        <v>0</v>
      </c>
      <c r="Q67" s="35">
        <f t="shared" si="2"/>
        <v>10500</v>
      </c>
    </row>
    <row r="68" spans="1:17" ht="15.75" x14ac:dyDescent="0.25">
      <c r="A68" s="6">
        <f t="shared" si="3"/>
        <v>59</v>
      </c>
      <c r="B68" s="135" t="s">
        <v>186</v>
      </c>
      <c r="C68" s="111" t="s">
        <v>114</v>
      </c>
      <c r="D68" s="105">
        <v>12000</v>
      </c>
      <c r="E68" s="9">
        <v>0</v>
      </c>
      <c r="F68" s="9">
        <v>0</v>
      </c>
      <c r="G68" s="12">
        <v>0</v>
      </c>
      <c r="H68" s="12">
        <v>0</v>
      </c>
      <c r="I68" s="35">
        <v>0</v>
      </c>
      <c r="J68" s="80">
        <v>3000</v>
      </c>
      <c r="K68" s="12">
        <v>0</v>
      </c>
      <c r="L68" s="12">
        <v>0</v>
      </c>
      <c r="M68" s="12">
        <v>0</v>
      </c>
      <c r="N68" s="12">
        <v>0</v>
      </c>
      <c r="O68" s="12">
        <v>0</v>
      </c>
      <c r="P68" s="12">
        <v>0</v>
      </c>
      <c r="Q68" s="35">
        <f t="shared" si="2"/>
        <v>3000</v>
      </c>
    </row>
    <row r="69" spans="1:17" ht="15.75" x14ac:dyDescent="0.25">
      <c r="A69" s="6">
        <f t="shared" si="3"/>
        <v>60</v>
      </c>
      <c r="B69" s="135" t="s">
        <v>187</v>
      </c>
      <c r="C69" s="114" t="s">
        <v>115</v>
      </c>
      <c r="D69" s="105">
        <v>12000</v>
      </c>
      <c r="E69" s="9">
        <v>0</v>
      </c>
      <c r="F69" s="9">
        <v>0</v>
      </c>
      <c r="G69" s="12">
        <v>0</v>
      </c>
      <c r="H69" s="12">
        <v>0</v>
      </c>
      <c r="I69" s="35">
        <v>0</v>
      </c>
      <c r="J69" s="80">
        <v>3000</v>
      </c>
      <c r="K69" s="12">
        <v>0</v>
      </c>
      <c r="L69" s="12">
        <v>0</v>
      </c>
      <c r="M69" s="12">
        <v>0</v>
      </c>
      <c r="N69" s="12">
        <v>0</v>
      </c>
      <c r="O69" s="12">
        <v>0</v>
      </c>
      <c r="P69" s="12">
        <v>0</v>
      </c>
      <c r="Q69" s="35">
        <f t="shared" si="2"/>
        <v>3000</v>
      </c>
    </row>
    <row r="70" spans="1:17" ht="15.75" x14ac:dyDescent="0.25">
      <c r="A70" s="6">
        <f t="shared" si="3"/>
        <v>61</v>
      </c>
      <c r="B70" s="135" t="s">
        <v>188</v>
      </c>
      <c r="C70" s="111" t="s">
        <v>116</v>
      </c>
      <c r="D70" s="105">
        <v>12000</v>
      </c>
      <c r="E70" s="9">
        <v>0</v>
      </c>
      <c r="F70" s="9">
        <v>0</v>
      </c>
      <c r="G70" s="12">
        <v>0</v>
      </c>
      <c r="H70" s="12">
        <v>0</v>
      </c>
      <c r="I70" s="35">
        <v>0</v>
      </c>
      <c r="J70" s="80">
        <v>3000</v>
      </c>
      <c r="K70" s="12">
        <v>0</v>
      </c>
      <c r="L70" s="12">
        <v>0</v>
      </c>
      <c r="M70" s="12">
        <v>0</v>
      </c>
      <c r="N70" s="12">
        <v>0</v>
      </c>
      <c r="O70" s="12">
        <v>0</v>
      </c>
      <c r="P70" s="12">
        <v>0</v>
      </c>
      <c r="Q70" s="35">
        <f t="shared" si="2"/>
        <v>3000</v>
      </c>
    </row>
    <row r="71" spans="1:17" ht="15.75" x14ac:dyDescent="0.25">
      <c r="A71" s="6">
        <f t="shared" si="3"/>
        <v>62</v>
      </c>
      <c r="B71" s="135" t="s">
        <v>189</v>
      </c>
      <c r="C71" s="115" t="s">
        <v>117</v>
      </c>
      <c r="D71" s="105">
        <v>12000</v>
      </c>
      <c r="E71" s="9">
        <v>0</v>
      </c>
      <c r="F71" s="9">
        <v>0</v>
      </c>
      <c r="G71" s="12">
        <v>0</v>
      </c>
      <c r="H71" s="12">
        <v>0</v>
      </c>
      <c r="I71" s="35">
        <v>0</v>
      </c>
      <c r="J71" s="80">
        <v>3000</v>
      </c>
      <c r="K71" s="12">
        <v>0</v>
      </c>
      <c r="L71" s="12">
        <v>0</v>
      </c>
      <c r="M71" s="12">
        <v>0</v>
      </c>
      <c r="N71" s="12">
        <v>0</v>
      </c>
      <c r="O71" s="12">
        <v>0</v>
      </c>
      <c r="P71" s="12">
        <v>0</v>
      </c>
      <c r="Q71" s="35">
        <f t="shared" si="2"/>
        <v>3000</v>
      </c>
    </row>
    <row r="72" spans="1:17" ht="15.75" x14ac:dyDescent="0.25">
      <c r="A72" s="6">
        <f t="shared" si="3"/>
        <v>63</v>
      </c>
      <c r="B72" s="135" t="s">
        <v>190</v>
      </c>
      <c r="C72" s="115" t="s">
        <v>118</v>
      </c>
      <c r="D72" s="105">
        <v>14000</v>
      </c>
      <c r="E72" s="9">
        <v>0</v>
      </c>
      <c r="F72" s="9">
        <v>0</v>
      </c>
      <c r="G72" s="12">
        <v>0</v>
      </c>
      <c r="H72" s="12">
        <v>0</v>
      </c>
      <c r="I72" s="35">
        <v>0</v>
      </c>
      <c r="J72" s="80">
        <v>3500</v>
      </c>
      <c r="K72" s="12">
        <v>0</v>
      </c>
      <c r="L72" s="12">
        <v>0</v>
      </c>
      <c r="M72" s="12">
        <v>0</v>
      </c>
      <c r="N72" s="12">
        <v>0</v>
      </c>
      <c r="O72" s="12">
        <v>0</v>
      </c>
      <c r="P72" s="12">
        <v>0</v>
      </c>
      <c r="Q72" s="35">
        <f t="shared" si="2"/>
        <v>3500</v>
      </c>
    </row>
    <row r="73" spans="1:17" ht="15.75" x14ac:dyDescent="0.25">
      <c r="A73" s="6">
        <f t="shared" si="3"/>
        <v>64</v>
      </c>
      <c r="B73" s="135" t="s">
        <v>191</v>
      </c>
      <c r="C73" s="111" t="s">
        <v>119</v>
      </c>
      <c r="D73" s="105">
        <v>12000</v>
      </c>
      <c r="E73" s="9">
        <v>0</v>
      </c>
      <c r="F73" s="9">
        <v>0</v>
      </c>
      <c r="G73" s="12">
        <v>0</v>
      </c>
      <c r="H73" s="12">
        <v>0</v>
      </c>
      <c r="I73" s="35">
        <v>0</v>
      </c>
      <c r="J73" s="80">
        <v>3000</v>
      </c>
      <c r="K73" s="12">
        <v>0</v>
      </c>
      <c r="L73" s="12">
        <v>0</v>
      </c>
      <c r="M73" s="12">
        <v>0</v>
      </c>
      <c r="N73" s="12">
        <v>0</v>
      </c>
      <c r="O73" s="12">
        <v>0</v>
      </c>
      <c r="P73" s="12">
        <v>0</v>
      </c>
      <c r="Q73" s="35">
        <f t="shared" si="2"/>
        <v>3000</v>
      </c>
    </row>
    <row r="74" spans="1:17" ht="15.75" x14ac:dyDescent="0.25">
      <c r="A74" s="6">
        <f t="shared" si="3"/>
        <v>65</v>
      </c>
      <c r="B74" s="135" t="s">
        <v>192</v>
      </c>
      <c r="C74" s="115" t="s">
        <v>120</v>
      </c>
      <c r="D74" s="105">
        <v>12000</v>
      </c>
      <c r="E74" s="9">
        <v>0</v>
      </c>
      <c r="F74" s="9">
        <v>0</v>
      </c>
      <c r="G74" s="12">
        <v>0</v>
      </c>
      <c r="H74" s="12">
        <v>0</v>
      </c>
      <c r="I74" s="35">
        <v>0</v>
      </c>
      <c r="J74" s="80">
        <v>3000</v>
      </c>
      <c r="K74" s="12">
        <v>0</v>
      </c>
      <c r="L74" s="12">
        <v>0</v>
      </c>
      <c r="M74" s="12">
        <v>0</v>
      </c>
      <c r="N74" s="12">
        <v>0</v>
      </c>
      <c r="O74" s="12">
        <v>0</v>
      </c>
      <c r="P74" s="12">
        <v>0</v>
      </c>
      <c r="Q74" s="35">
        <f t="shared" si="2"/>
        <v>3000</v>
      </c>
    </row>
    <row r="75" spans="1:17" ht="15.75" x14ac:dyDescent="0.25">
      <c r="A75" s="6">
        <f t="shared" si="3"/>
        <v>66</v>
      </c>
      <c r="B75" s="135" t="s">
        <v>193</v>
      </c>
      <c r="C75" s="115" t="s">
        <v>121</v>
      </c>
      <c r="D75" s="105">
        <v>24000</v>
      </c>
      <c r="E75" s="9">
        <v>0</v>
      </c>
      <c r="F75" s="9">
        <v>0</v>
      </c>
      <c r="G75" s="12">
        <v>0</v>
      </c>
      <c r="H75" s="12">
        <v>0</v>
      </c>
      <c r="I75" s="35">
        <v>0</v>
      </c>
      <c r="J75" s="80">
        <v>9000</v>
      </c>
      <c r="K75" s="12">
        <v>0</v>
      </c>
      <c r="L75" s="12">
        <v>0</v>
      </c>
      <c r="M75" s="12">
        <v>0</v>
      </c>
      <c r="N75" s="12">
        <v>0</v>
      </c>
      <c r="O75" s="12">
        <v>0</v>
      </c>
      <c r="P75" s="12">
        <v>0</v>
      </c>
      <c r="Q75" s="35">
        <f t="shared" ref="Q75:Q89" si="4">SUM(E75:P75)</f>
        <v>9000</v>
      </c>
    </row>
    <row r="76" spans="1:17" x14ac:dyDescent="0.25">
      <c r="A76" s="6">
        <f t="shared" ref="A76:A89" si="5">1+A75</f>
        <v>67</v>
      </c>
      <c r="B76" s="135" t="s">
        <v>194</v>
      </c>
      <c r="C76" s="119" t="s">
        <v>122</v>
      </c>
      <c r="D76" s="132">
        <v>10000</v>
      </c>
      <c r="E76" s="9">
        <v>0</v>
      </c>
      <c r="F76" s="9">
        <v>0</v>
      </c>
      <c r="G76" s="12">
        <v>0</v>
      </c>
      <c r="H76" s="12">
        <v>0</v>
      </c>
      <c r="I76" s="35">
        <v>0</v>
      </c>
      <c r="J76" s="133">
        <v>5000</v>
      </c>
      <c r="K76" s="12">
        <v>0</v>
      </c>
      <c r="L76" s="12">
        <v>0</v>
      </c>
      <c r="M76" s="12">
        <v>0</v>
      </c>
      <c r="N76" s="12">
        <v>0</v>
      </c>
      <c r="O76" s="12">
        <v>0</v>
      </c>
      <c r="P76" s="12">
        <v>0</v>
      </c>
      <c r="Q76" s="35">
        <f t="shared" si="4"/>
        <v>5000</v>
      </c>
    </row>
    <row r="77" spans="1:17" x14ac:dyDescent="0.25">
      <c r="A77" s="6">
        <f t="shared" si="5"/>
        <v>68</v>
      </c>
      <c r="B77" s="135" t="s">
        <v>195</v>
      </c>
      <c r="C77" s="120" t="s">
        <v>123</v>
      </c>
      <c r="D77" s="140">
        <v>6000</v>
      </c>
      <c r="E77" s="9">
        <v>0</v>
      </c>
      <c r="F77" s="9">
        <v>0</v>
      </c>
      <c r="G77" s="12">
        <v>0</v>
      </c>
      <c r="H77" s="12">
        <v>0</v>
      </c>
      <c r="I77" s="35">
        <v>0</v>
      </c>
      <c r="J77" s="144">
        <v>3000</v>
      </c>
      <c r="K77" s="12">
        <v>0</v>
      </c>
      <c r="L77" s="12">
        <v>0</v>
      </c>
      <c r="M77" s="12">
        <v>0</v>
      </c>
      <c r="N77" s="12">
        <v>0</v>
      </c>
      <c r="O77" s="12">
        <v>0</v>
      </c>
      <c r="P77" s="12">
        <v>0</v>
      </c>
      <c r="Q77" s="35">
        <f t="shared" si="4"/>
        <v>3000</v>
      </c>
    </row>
    <row r="78" spans="1:17" x14ac:dyDescent="0.25">
      <c r="A78" s="6">
        <f t="shared" si="5"/>
        <v>69</v>
      </c>
      <c r="B78" s="135" t="s">
        <v>196</v>
      </c>
      <c r="C78" s="121" t="s">
        <v>124</v>
      </c>
      <c r="D78" s="132">
        <v>6000</v>
      </c>
      <c r="E78" s="9">
        <v>0</v>
      </c>
      <c r="F78" s="9">
        <v>0</v>
      </c>
      <c r="G78" s="12">
        <v>0</v>
      </c>
      <c r="H78" s="12">
        <v>0</v>
      </c>
      <c r="I78" s="35">
        <v>0</v>
      </c>
      <c r="J78" s="133">
        <v>3000</v>
      </c>
      <c r="K78" s="12">
        <v>0</v>
      </c>
      <c r="L78" s="12">
        <v>0</v>
      </c>
      <c r="M78" s="12">
        <v>0</v>
      </c>
      <c r="N78" s="12">
        <v>0</v>
      </c>
      <c r="O78" s="12">
        <v>0</v>
      </c>
      <c r="P78" s="12">
        <v>0</v>
      </c>
      <c r="Q78" s="35">
        <f t="shared" si="4"/>
        <v>3000</v>
      </c>
    </row>
    <row r="79" spans="1:17" x14ac:dyDescent="0.25">
      <c r="A79" s="6">
        <f t="shared" si="5"/>
        <v>70</v>
      </c>
      <c r="B79" s="135" t="s">
        <v>197</v>
      </c>
      <c r="C79" s="122" t="s">
        <v>125</v>
      </c>
      <c r="D79" s="132">
        <v>6000</v>
      </c>
      <c r="E79" s="9">
        <v>0</v>
      </c>
      <c r="F79" s="9">
        <v>0</v>
      </c>
      <c r="G79" s="12">
        <v>0</v>
      </c>
      <c r="H79" s="12">
        <v>0</v>
      </c>
      <c r="I79" s="35">
        <v>0</v>
      </c>
      <c r="J79" s="133">
        <v>3000</v>
      </c>
      <c r="K79" s="12">
        <v>0</v>
      </c>
      <c r="L79" s="12">
        <v>0</v>
      </c>
      <c r="M79" s="12">
        <v>0</v>
      </c>
      <c r="N79" s="12">
        <v>0</v>
      </c>
      <c r="O79" s="12">
        <v>0</v>
      </c>
      <c r="P79" s="12">
        <v>0</v>
      </c>
      <c r="Q79" s="35">
        <f t="shared" si="4"/>
        <v>3000</v>
      </c>
    </row>
    <row r="80" spans="1:17" x14ac:dyDescent="0.25">
      <c r="A80" s="6">
        <f t="shared" si="5"/>
        <v>71</v>
      </c>
      <c r="B80" s="135" t="s">
        <v>198</v>
      </c>
      <c r="C80" s="123" t="s">
        <v>126</v>
      </c>
      <c r="D80" s="141">
        <v>74000</v>
      </c>
      <c r="E80" s="9">
        <v>0</v>
      </c>
      <c r="F80" s="9">
        <v>0</v>
      </c>
      <c r="G80" s="12">
        <v>0</v>
      </c>
      <c r="H80" s="12">
        <v>0</v>
      </c>
      <c r="I80" s="35">
        <v>0</v>
      </c>
      <c r="J80" s="145">
        <v>20000</v>
      </c>
      <c r="K80" s="12">
        <v>0</v>
      </c>
      <c r="L80" s="12">
        <v>0</v>
      </c>
      <c r="M80" s="12">
        <v>0</v>
      </c>
      <c r="N80" s="12">
        <v>0</v>
      </c>
      <c r="O80" s="12">
        <v>0</v>
      </c>
      <c r="P80" s="12">
        <v>0</v>
      </c>
      <c r="Q80" s="35">
        <f t="shared" si="4"/>
        <v>20000</v>
      </c>
    </row>
    <row r="81" spans="1:20" x14ac:dyDescent="0.25">
      <c r="A81" s="6">
        <f t="shared" si="5"/>
        <v>72</v>
      </c>
      <c r="B81" s="135" t="s">
        <v>199</v>
      </c>
      <c r="C81" s="124" t="s">
        <v>127</v>
      </c>
      <c r="D81" s="142">
        <v>6000</v>
      </c>
      <c r="E81" s="9">
        <v>0</v>
      </c>
      <c r="F81" s="9">
        <v>0</v>
      </c>
      <c r="G81" s="12">
        <v>0</v>
      </c>
      <c r="H81" s="12">
        <v>0</v>
      </c>
      <c r="I81" s="35">
        <v>0</v>
      </c>
      <c r="J81" s="146">
        <v>3000</v>
      </c>
      <c r="K81" s="12">
        <v>0</v>
      </c>
      <c r="L81" s="12">
        <v>0</v>
      </c>
      <c r="M81" s="12">
        <v>0</v>
      </c>
      <c r="N81" s="12">
        <v>0</v>
      </c>
      <c r="O81" s="12">
        <v>0</v>
      </c>
      <c r="P81" s="12">
        <v>0</v>
      </c>
      <c r="Q81" s="35">
        <f t="shared" si="4"/>
        <v>3000</v>
      </c>
    </row>
    <row r="82" spans="1:20" x14ac:dyDescent="0.25">
      <c r="A82" s="6">
        <f t="shared" si="5"/>
        <v>73</v>
      </c>
      <c r="B82" s="135" t="s">
        <v>200</v>
      </c>
      <c r="C82" s="125" t="s">
        <v>128</v>
      </c>
      <c r="D82" s="142">
        <v>6000</v>
      </c>
      <c r="E82" s="9">
        <v>0</v>
      </c>
      <c r="F82" s="9">
        <v>0</v>
      </c>
      <c r="G82" s="12">
        <v>0</v>
      </c>
      <c r="H82" s="12">
        <v>0</v>
      </c>
      <c r="I82" s="35">
        <v>0</v>
      </c>
      <c r="J82" s="146">
        <v>3000</v>
      </c>
      <c r="K82" s="12">
        <v>0</v>
      </c>
      <c r="L82" s="12">
        <v>0</v>
      </c>
      <c r="M82" s="12">
        <v>0</v>
      </c>
      <c r="N82" s="12">
        <v>0</v>
      </c>
      <c r="O82" s="12">
        <v>0</v>
      </c>
      <c r="P82" s="12">
        <v>0</v>
      </c>
      <c r="Q82" s="35">
        <f t="shared" si="4"/>
        <v>3000</v>
      </c>
    </row>
    <row r="83" spans="1:20" x14ac:dyDescent="0.25">
      <c r="A83" s="6">
        <f t="shared" si="5"/>
        <v>74</v>
      </c>
      <c r="B83" s="135" t="s">
        <v>201</v>
      </c>
      <c r="C83" s="126" t="s">
        <v>129</v>
      </c>
      <c r="D83" s="142">
        <v>6000</v>
      </c>
      <c r="E83" s="9">
        <v>0</v>
      </c>
      <c r="F83" s="9">
        <v>0</v>
      </c>
      <c r="G83" s="12">
        <v>0</v>
      </c>
      <c r="H83" s="12">
        <v>0</v>
      </c>
      <c r="I83" s="35">
        <v>0</v>
      </c>
      <c r="J83" s="146">
        <v>3000</v>
      </c>
      <c r="K83" s="12">
        <v>0</v>
      </c>
      <c r="L83" s="12">
        <v>0</v>
      </c>
      <c r="M83" s="12">
        <v>0</v>
      </c>
      <c r="N83" s="12">
        <v>0</v>
      </c>
      <c r="O83" s="12">
        <v>0</v>
      </c>
      <c r="P83" s="12">
        <v>0</v>
      </c>
      <c r="Q83" s="35">
        <f t="shared" si="4"/>
        <v>3000</v>
      </c>
    </row>
    <row r="84" spans="1:20" x14ac:dyDescent="0.25">
      <c r="A84" s="6">
        <f t="shared" si="5"/>
        <v>75</v>
      </c>
      <c r="B84" s="135" t="s">
        <v>202</v>
      </c>
      <c r="C84" s="125" t="s">
        <v>130</v>
      </c>
      <c r="D84" s="142">
        <v>6000</v>
      </c>
      <c r="E84" s="9">
        <v>0</v>
      </c>
      <c r="F84" s="9">
        <v>0</v>
      </c>
      <c r="G84" s="12">
        <v>0</v>
      </c>
      <c r="H84" s="12">
        <v>0</v>
      </c>
      <c r="I84" s="35">
        <v>0</v>
      </c>
      <c r="J84" s="146">
        <v>3000</v>
      </c>
      <c r="K84" s="12">
        <v>0</v>
      </c>
      <c r="L84" s="12">
        <v>0</v>
      </c>
      <c r="M84" s="12">
        <v>0</v>
      </c>
      <c r="N84" s="12">
        <v>0</v>
      </c>
      <c r="O84" s="12">
        <v>0</v>
      </c>
      <c r="P84" s="12">
        <v>0</v>
      </c>
      <c r="Q84" s="35">
        <f t="shared" si="4"/>
        <v>3000</v>
      </c>
    </row>
    <row r="85" spans="1:20" x14ac:dyDescent="0.25">
      <c r="A85" s="6">
        <f t="shared" si="5"/>
        <v>76</v>
      </c>
      <c r="B85" s="135" t="s">
        <v>203</v>
      </c>
      <c r="C85" s="127" t="s">
        <v>131</v>
      </c>
      <c r="D85" s="142">
        <v>6000</v>
      </c>
      <c r="E85" s="9">
        <v>0</v>
      </c>
      <c r="F85" s="9">
        <v>0</v>
      </c>
      <c r="G85" s="12">
        <v>0</v>
      </c>
      <c r="H85" s="12">
        <v>0</v>
      </c>
      <c r="I85" s="35">
        <v>0</v>
      </c>
      <c r="J85" s="146">
        <v>3000</v>
      </c>
      <c r="K85" s="12">
        <v>0</v>
      </c>
      <c r="L85" s="12">
        <v>0</v>
      </c>
      <c r="M85" s="12">
        <v>0</v>
      </c>
      <c r="N85" s="12">
        <v>0</v>
      </c>
      <c r="O85" s="12">
        <v>0</v>
      </c>
      <c r="P85" s="12">
        <v>0</v>
      </c>
      <c r="Q85" s="35">
        <f t="shared" si="4"/>
        <v>3000</v>
      </c>
    </row>
    <row r="86" spans="1:20" x14ac:dyDescent="0.25">
      <c r="A86" s="6">
        <f t="shared" si="5"/>
        <v>77</v>
      </c>
      <c r="B86" s="135" t="s">
        <v>204</v>
      </c>
      <c r="C86" s="128" t="s">
        <v>132</v>
      </c>
      <c r="D86" s="142">
        <v>6000</v>
      </c>
      <c r="E86" s="9">
        <v>0</v>
      </c>
      <c r="F86" s="9">
        <v>0</v>
      </c>
      <c r="G86" s="12">
        <v>0</v>
      </c>
      <c r="H86" s="12">
        <v>0</v>
      </c>
      <c r="I86" s="35">
        <v>0</v>
      </c>
      <c r="J86" s="146">
        <v>3000</v>
      </c>
      <c r="K86" s="12">
        <v>0</v>
      </c>
      <c r="L86" s="12">
        <v>0</v>
      </c>
      <c r="M86" s="12">
        <v>0</v>
      </c>
      <c r="N86" s="12">
        <v>0</v>
      </c>
      <c r="O86" s="12">
        <v>0</v>
      </c>
      <c r="P86" s="12">
        <v>0</v>
      </c>
      <c r="Q86" s="35">
        <f t="shared" si="4"/>
        <v>3000</v>
      </c>
    </row>
    <row r="87" spans="1:20" x14ac:dyDescent="0.25">
      <c r="A87" s="6">
        <f t="shared" si="5"/>
        <v>78</v>
      </c>
      <c r="B87" s="135" t="s">
        <v>205</v>
      </c>
      <c r="C87" s="129" t="s">
        <v>133</v>
      </c>
      <c r="D87" s="142">
        <v>6000</v>
      </c>
      <c r="E87" s="9">
        <v>0</v>
      </c>
      <c r="F87" s="9">
        <v>0</v>
      </c>
      <c r="G87" s="12">
        <v>0</v>
      </c>
      <c r="H87" s="12">
        <v>0</v>
      </c>
      <c r="I87" s="35">
        <v>0</v>
      </c>
      <c r="J87" s="146">
        <v>3000</v>
      </c>
      <c r="K87" s="12">
        <v>0</v>
      </c>
      <c r="L87" s="12">
        <v>0</v>
      </c>
      <c r="M87" s="12">
        <v>0</v>
      </c>
      <c r="N87" s="12">
        <v>0</v>
      </c>
      <c r="O87" s="12">
        <v>0</v>
      </c>
      <c r="P87" s="12">
        <v>0</v>
      </c>
      <c r="Q87" s="35">
        <f t="shared" si="4"/>
        <v>3000</v>
      </c>
    </row>
    <row r="88" spans="1:20" x14ac:dyDescent="0.25">
      <c r="A88" s="6">
        <f t="shared" si="5"/>
        <v>79</v>
      </c>
      <c r="B88" s="135" t="s">
        <v>206</v>
      </c>
      <c r="C88" s="130" t="s">
        <v>134</v>
      </c>
      <c r="D88" s="142">
        <v>6000</v>
      </c>
      <c r="E88" s="9">
        <v>0</v>
      </c>
      <c r="F88" s="9">
        <v>0</v>
      </c>
      <c r="G88" s="12">
        <v>0</v>
      </c>
      <c r="H88" s="12">
        <v>0</v>
      </c>
      <c r="I88" s="35">
        <v>0</v>
      </c>
      <c r="J88" s="146">
        <v>3000</v>
      </c>
      <c r="K88" s="12">
        <v>0</v>
      </c>
      <c r="L88" s="12">
        <v>0</v>
      </c>
      <c r="M88" s="12">
        <v>0</v>
      </c>
      <c r="N88" s="12">
        <v>0</v>
      </c>
      <c r="O88" s="12">
        <v>0</v>
      </c>
      <c r="P88" s="12">
        <v>0</v>
      </c>
      <c r="Q88" s="35">
        <f t="shared" si="4"/>
        <v>3000</v>
      </c>
    </row>
    <row r="89" spans="1:20" ht="15.75" thickBot="1" x14ac:dyDescent="0.3">
      <c r="A89" s="6">
        <f t="shared" si="5"/>
        <v>80</v>
      </c>
      <c r="B89" s="139" t="s">
        <v>207</v>
      </c>
      <c r="C89" s="129" t="s">
        <v>135</v>
      </c>
      <c r="D89" s="143">
        <v>6000</v>
      </c>
      <c r="E89" s="9">
        <v>0</v>
      </c>
      <c r="F89" s="9">
        <v>0</v>
      </c>
      <c r="G89" s="12">
        <v>0</v>
      </c>
      <c r="H89" s="12">
        <v>0</v>
      </c>
      <c r="I89" s="35">
        <v>0</v>
      </c>
      <c r="J89" s="147">
        <v>3000</v>
      </c>
      <c r="K89" s="12">
        <v>0</v>
      </c>
      <c r="L89" s="12">
        <v>0</v>
      </c>
      <c r="M89" s="12">
        <v>0</v>
      </c>
      <c r="N89" s="12">
        <v>0</v>
      </c>
      <c r="O89" s="12">
        <v>0</v>
      </c>
      <c r="P89" s="12">
        <v>0</v>
      </c>
      <c r="Q89" s="35">
        <f t="shared" si="4"/>
        <v>3000</v>
      </c>
    </row>
    <row r="90" spans="1:20" ht="15.75" thickBot="1" x14ac:dyDescent="0.3">
      <c r="A90" s="200" t="s">
        <v>6</v>
      </c>
      <c r="B90" s="201"/>
      <c r="C90" s="203"/>
      <c r="D90" s="20">
        <f t="shared" ref="D90:Q90" si="6">SUM(D10:D89)</f>
        <v>2396625</v>
      </c>
      <c r="E90" s="20">
        <f t="shared" si="6"/>
        <v>0</v>
      </c>
      <c r="F90" s="20">
        <f t="shared" si="6"/>
        <v>0</v>
      </c>
      <c r="G90" s="20">
        <f t="shared" si="6"/>
        <v>0</v>
      </c>
      <c r="H90" s="20">
        <f t="shared" si="6"/>
        <v>0</v>
      </c>
      <c r="I90" s="107">
        <f t="shared" si="6"/>
        <v>0</v>
      </c>
      <c r="J90" s="20">
        <f t="shared" si="6"/>
        <v>847812.5</v>
      </c>
      <c r="K90" s="20">
        <f t="shared" si="6"/>
        <v>0</v>
      </c>
      <c r="L90" s="20">
        <f t="shared" si="6"/>
        <v>0</v>
      </c>
      <c r="M90" s="20">
        <f t="shared" si="6"/>
        <v>0</v>
      </c>
      <c r="N90" s="20">
        <f t="shared" si="6"/>
        <v>0</v>
      </c>
      <c r="O90" s="20">
        <f t="shared" si="6"/>
        <v>0</v>
      </c>
      <c r="P90" s="20">
        <f t="shared" si="6"/>
        <v>0</v>
      </c>
      <c r="Q90" s="20">
        <f t="shared" si="6"/>
        <v>847812.5</v>
      </c>
    </row>
    <row r="91" spans="1:20" ht="15.75" thickBot="1" x14ac:dyDescent="0.3">
      <c r="A91" s="190" t="s">
        <v>12</v>
      </c>
      <c r="B91" s="191"/>
      <c r="C91" s="191"/>
      <c r="D91" s="23">
        <f>SUM(+D7+D9+D90)</f>
        <v>2557625</v>
      </c>
      <c r="E91" s="23">
        <f>E7+E90</f>
        <v>0</v>
      </c>
      <c r="F91" s="23">
        <f>F7+F90</f>
        <v>0</v>
      </c>
      <c r="G91" s="23">
        <f>G7+G90</f>
        <v>0</v>
      </c>
      <c r="H91" s="23">
        <f>H7+H90</f>
        <v>0</v>
      </c>
      <c r="I91" s="108">
        <f>I7+I90</f>
        <v>0</v>
      </c>
      <c r="J91" s="23">
        <f>SUM(J7+J9+J90)</f>
        <v>910312.5</v>
      </c>
      <c r="K91" s="23">
        <f t="shared" ref="K91:P91" si="7">K7+K90</f>
        <v>0</v>
      </c>
      <c r="L91" s="23">
        <f t="shared" si="7"/>
        <v>0</v>
      </c>
      <c r="M91" s="23">
        <f t="shared" si="7"/>
        <v>0</v>
      </c>
      <c r="N91" s="23">
        <f t="shared" si="7"/>
        <v>0</v>
      </c>
      <c r="O91" s="23">
        <f t="shared" si="7"/>
        <v>0</v>
      </c>
      <c r="P91" s="23">
        <f t="shared" si="7"/>
        <v>0</v>
      </c>
      <c r="Q91" s="23">
        <f>SUM(J91:P91)</f>
        <v>910312.5</v>
      </c>
    </row>
    <row r="92" spans="1:20" x14ac:dyDescent="0.25">
      <c r="D92" s="1"/>
    </row>
    <row r="93" spans="1:20" ht="21" x14ac:dyDescent="0.35">
      <c r="A93" s="196" t="s">
        <v>14</v>
      </c>
      <c r="B93" s="196"/>
      <c r="C93" s="196"/>
      <c r="D93" s="196"/>
      <c r="E93" s="196"/>
      <c r="F93" s="196"/>
      <c r="G93" s="196"/>
      <c r="H93" s="196"/>
      <c r="I93" s="196"/>
      <c r="J93" s="196"/>
      <c r="K93" s="196"/>
      <c r="L93" s="196"/>
      <c r="M93" s="196"/>
      <c r="N93" s="196"/>
      <c r="O93" s="196"/>
      <c r="P93" s="196"/>
      <c r="Q93" s="196"/>
    </row>
    <row r="94" spans="1:20" x14ac:dyDescent="0.25">
      <c r="E94" s="31" t="s">
        <v>35</v>
      </c>
      <c r="F94" s="31" t="s">
        <v>36</v>
      </c>
      <c r="G94" s="31" t="s">
        <v>18</v>
      </c>
      <c r="H94" s="31" t="s">
        <v>19</v>
      </c>
      <c r="I94" s="31" t="s">
        <v>20</v>
      </c>
      <c r="J94" s="56" t="s">
        <v>21</v>
      </c>
      <c r="K94" s="31" t="s">
        <v>17</v>
      </c>
      <c r="L94" s="45" t="s">
        <v>22</v>
      </c>
      <c r="M94" s="31" t="s">
        <v>23</v>
      </c>
      <c r="N94" s="31" t="s">
        <v>24</v>
      </c>
      <c r="O94" s="31" t="s">
        <v>25</v>
      </c>
      <c r="P94" s="31" t="s">
        <v>26</v>
      </c>
      <c r="Q94" s="31"/>
      <c r="R94" s="36"/>
      <c r="S94" s="36"/>
      <c r="T94" s="36"/>
    </row>
    <row r="95" spans="1:20" ht="45" x14ac:dyDescent="0.25">
      <c r="A95" s="103" t="s">
        <v>62</v>
      </c>
      <c r="B95" s="11" t="s">
        <v>1</v>
      </c>
      <c r="C95" s="11" t="s">
        <v>0</v>
      </c>
      <c r="D95" s="11" t="s">
        <v>3</v>
      </c>
      <c r="E95" s="27" t="s">
        <v>28</v>
      </c>
      <c r="F95" s="27" t="s">
        <v>27</v>
      </c>
      <c r="G95" s="50" t="s">
        <v>29</v>
      </c>
      <c r="H95" s="50" t="s">
        <v>8</v>
      </c>
      <c r="I95" s="50" t="s">
        <v>9</v>
      </c>
      <c r="J95" s="62" t="s">
        <v>10</v>
      </c>
      <c r="K95" s="27" t="s">
        <v>30</v>
      </c>
      <c r="L95" s="46" t="s">
        <v>31</v>
      </c>
      <c r="M95" s="30" t="s">
        <v>11</v>
      </c>
      <c r="N95" s="30" t="s">
        <v>32</v>
      </c>
      <c r="O95" s="30" t="s">
        <v>37</v>
      </c>
      <c r="P95" s="30" t="s">
        <v>38</v>
      </c>
      <c r="Q95" s="14" t="s">
        <v>16</v>
      </c>
      <c r="R95" s="37"/>
      <c r="S95" s="37"/>
      <c r="T95" s="38"/>
    </row>
    <row r="96" spans="1:20" ht="15.75" thickBot="1" x14ac:dyDescent="0.3">
      <c r="A96" s="32"/>
      <c r="B96" s="32"/>
      <c r="C96" s="33"/>
      <c r="D96" s="34">
        <v>0</v>
      </c>
      <c r="E96" s="34">
        <v>0</v>
      </c>
      <c r="F96" s="34">
        <v>0</v>
      </c>
      <c r="G96" s="34">
        <v>0</v>
      </c>
      <c r="H96" s="34">
        <v>0</v>
      </c>
      <c r="I96" s="34">
        <v>0</v>
      </c>
      <c r="J96" s="91">
        <v>0</v>
      </c>
      <c r="K96" s="96">
        <v>0</v>
      </c>
      <c r="L96" s="97">
        <v>0</v>
      </c>
      <c r="M96" s="96">
        <v>0</v>
      </c>
      <c r="N96" s="96">
        <v>0</v>
      </c>
      <c r="O96" s="96">
        <v>0</v>
      </c>
      <c r="P96" s="96">
        <v>0</v>
      </c>
      <c r="Q96" s="81">
        <f>SUM(J96:P96)</f>
        <v>0</v>
      </c>
      <c r="R96" s="39"/>
      <c r="S96" s="39"/>
      <c r="T96" s="39"/>
    </row>
    <row r="97" spans="1:20" ht="15.75" thickBot="1" x14ac:dyDescent="0.3">
      <c r="A97" s="197" t="s">
        <v>6</v>
      </c>
      <c r="B97" s="198"/>
      <c r="C97" s="198"/>
      <c r="D97" s="101">
        <f t="shared" ref="D97:Q97" si="8">SUM(D96:D96)</f>
        <v>0</v>
      </c>
      <c r="E97" s="101">
        <f t="shared" si="8"/>
        <v>0</v>
      </c>
      <c r="F97" s="101">
        <f t="shared" si="8"/>
        <v>0</v>
      </c>
      <c r="G97" s="101">
        <f t="shared" si="8"/>
        <v>0</v>
      </c>
      <c r="H97" s="101">
        <f t="shared" si="8"/>
        <v>0</v>
      </c>
      <c r="I97" s="101">
        <f t="shared" si="8"/>
        <v>0</v>
      </c>
      <c r="J97" s="71">
        <f t="shared" si="8"/>
        <v>0</v>
      </c>
      <c r="K97" s="22">
        <f t="shared" si="8"/>
        <v>0</v>
      </c>
      <c r="L97" s="99">
        <f t="shared" si="8"/>
        <v>0</v>
      </c>
      <c r="M97" s="21">
        <f t="shared" si="8"/>
        <v>0</v>
      </c>
      <c r="N97" s="21">
        <f t="shared" si="8"/>
        <v>0</v>
      </c>
      <c r="O97" s="21">
        <f t="shared" si="8"/>
        <v>0</v>
      </c>
      <c r="P97" s="21">
        <f t="shared" si="8"/>
        <v>0</v>
      </c>
      <c r="Q97" s="100">
        <f t="shared" si="8"/>
        <v>0</v>
      </c>
      <c r="R97" s="40"/>
      <c r="S97" s="40"/>
      <c r="T97" s="40"/>
    </row>
    <row r="98" spans="1:20" ht="15.75" thickBot="1" x14ac:dyDescent="0.3">
      <c r="A98" s="190" t="s">
        <v>12</v>
      </c>
      <c r="B98" s="191"/>
      <c r="C98" s="191"/>
      <c r="D98" s="24">
        <f>D97</f>
        <v>0</v>
      </c>
      <c r="E98" s="24">
        <f t="shared" ref="E98:Q98" si="9">E97</f>
        <v>0</v>
      </c>
      <c r="F98" s="24">
        <f t="shared" si="9"/>
        <v>0</v>
      </c>
      <c r="G98" s="24">
        <f t="shared" si="9"/>
        <v>0</v>
      </c>
      <c r="H98" s="24">
        <f t="shared" si="9"/>
        <v>0</v>
      </c>
      <c r="I98" s="24">
        <f t="shared" si="9"/>
        <v>0</v>
      </c>
      <c r="J98" s="66">
        <f t="shared" si="9"/>
        <v>0</v>
      </c>
      <c r="K98" s="24">
        <f t="shared" si="9"/>
        <v>0</v>
      </c>
      <c r="L98" s="24">
        <f t="shared" si="9"/>
        <v>0</v>
      </c>
      <c r="M98" s="24">
        <f t="shared" si="9"/>
        <v>0</v>
      </c>
      <c r="N98" s="24">
        <f t="shared" si="9"/>
        <v>0</v>
      </c>
      <c r="O98" s="24">
        <f t="shared" si="9"/>
        <v>0</v>
      </c>
      <c r="P98" s="24">
        <f t="shared" si="9"/>
        <v>0</v>
      </c>
      <c r="Q98" s="24">
        <f t="shared" si="9"/>
        <v>0</v>
      </c>
      <c r="R98" s="41"/>
      <c r="S98" s="41"/>
      <c r="T98" s="41"/>
    </row>
    <row r="100" spans="1:20" ht="18.75" x14ac:dyDescent="0.3">
      <c r="A100" s="192" t="s">
        <v>33</v>
      </c>
      <c r="B100" s="192"/>
      <c r="C100" s="192"/>
      <c r="D100" s="192"/>
      <c r="E100" s="192"/>
      <c r="F100" s="192"/>
      <c r="G100" s="192"/>
      <c r="H100" s="192"/>
      <c r="I100" s="192"/>
      <c r="J100" s="192"/>
      <c r="K100" s="192"/>
      <c r="L100" s="192"/>
      <c r="M100" s="192"/>
      <c r="N100" s="192"/>
      <c r="O100" s="192"/>
      <c r="P100" s="192"/>
      <c r="Q100" s="192"/>
    </row>
    <row r="101" spans="1:20" x14ac:dyDescent="0.25">
      <c r="E101" s="31" t="s">
        <v>35</v>
      </c>
      <c r="F101" s="31" t="s">
        <v>36</v>
      </c>
      <c r="G101" s="31" t="s">
        <v>18</v>
      </c>
      <c r="H101" s="31" t="s">
        <v>19</v>
      </c>
      <c r="I101" s="31" t="s">
        <v>20</v>
      </c>
      <c r="J101" s="156" t="s">
        <v>21</v>
      </c>
      <c r="K101" s="31" t="s">
        <v>17</v>
      </c>
      <c r="L101" s="45" t="s">
        <v>22</v>
      </c>
      <c r="M101" s="31" t="s">
        <v>23</v>
      </c>
      <c r="N101" s="31" t="s">
        <v>24</v>
      </c>
      <c r="O101" s="31" t="s">
        <v>25</v>
      </c>
      <c r="P101" s="31" t="s">
        <v>26</v>
      </c>
      <c r="Q101" s="31"/>
    </row>
    <row r="102" spans="1:20" ht="45" x14ac:dyDescent="0.25">
      <c r="A102" s="103" t="s">
        <v>62</v>
      </c>
      <c r="B102" s="11" t="s">
        <v>1</v>
      </c>
      <c r="C102" s="11" t="s">
        <v>0</v>
      </c>
      <c r="D102" s="11" t="s">
        <v>3</v>
      </c>
      <c r="E102" s="27" t="s">
        <v>61</v>
      </c>
      <c r="F102" s="27" t="s">
        <v>61</v>
      </c>
      <c r="G102" s="27" t="s">
        <v>61</v>
      </c>
      <c r="H102" s="27" t="s">
        <v>61</v>
      </c>
      <c r="I102" s="27" t="s">
        <v>61</v>
      </c>
      <c r="J102" s="157" t="s">
        <v>28</v>
      </c>
      <c r="K102" s="27" t="s">
        <v>61</v>
      </c>
      <c r="L102" s="27" t="s">
        <v>61</v>
      </c>
      <c r="M102" s="27" t="s">
        <v>61</v>
      </c>
      <c r="N102" s="27" t="s">
        <v>61</v>
      </c>
      <c r="O102" s="27" t="s">
        <v>61</v>
      </c>
      <c r="P102" s="27" t="s">
        <v>61</v>
      </c>
      <c r="Q102" s="14" t="s">
        <v>16</v>
      </c>
    </row>
    <row r="103" spans="1:20" ht="30.75" thickBot="1" x14ac:dyDescent="0.3">
      <c r="A103" s="32">
        <v>1</v>
      </c>
      <c r="B103" s="153" t="s">
        <v>208</v>
      </c>
      <c r="C103" s="154" t="s">
        <v>209</v>
      </c>
      <c r="D103" s="142">
        <v>89000</v>
      </c>
      <c r="E103" s="96">
        <v>0</v>
      </c>
      <c r="F103" s="96">
        <v>0</v>
      </c>
      <c r="G103" s="97">
        <v>0</v>
      </c>
      <c r="H103" s="97">
        <v>0</v>
      </c>
      <c r="I103" s="97">
        <v>0</v>
      </c>
      <c r="J103" s="146">
        <v>89000</v>
      </c>
      <c r="K103" s="96">
        <v>0</v>
      </c>
      <c r="L103" s="97">
        <v>0</v>
      </c>
      <c r="M103" s="96">
        <v>0</v>
      </c>
      <c r="N103" s="96">
        <v>0</v>
      </c>
      <c r="O103" s="96">
        <v>0</v>
      </c>
      <c r="P103" s="96">
        <v>0</v>
      </c>
      <c r="Q103" s="81">
        <f>SUM(E103:P103)</f>
        <v>89000</v>
      </c>
    </row>
    <row r="104" spans="1:20" ht="15.75" thickBot="1" x14ac:dyDescent="0.3">
      <c r="A104" s="200" t="s">
        <v>4</v>
      </c>
      <c r="B104" s="201"/>
      <c r="C104" s="202"/>
      <c r="D104" s="90">
        <f>SUM(D103:D103)</f>
        <v>89000</v>
      </c>
      <c r="E104" s="98">
        <f>SUM(E103:E103)</f>
        <v>0</v>
      </c>
      <c r="F104" s="22">
        <f>SUM(F103:F103)</f>
        <v>0</v>
      </c>
      <c r="G104" s="99">
        <v>0</v>
      </c>
      <c r="H104" s="99">
        <f t="shared" ref="H104:Q104" si="10">SUM(H103:H103)</f>
        <v>0</v>
      </c>
      <c r="I104" s="99">
        <f t="shared" si="10"/>
        <v>0</v>
      </c>
      <c r="J104" s="86">
        <f t="shared" si="10"/>
        <v>89000</v>
      </c>
      <c r="K104" s="22">
        <f t="shared" si="10"/>
        <v>0</v>
      </c>
      <c r="L104" s="99">
        <f t="shared" si="10"/>
        <v>0</v>
      </c>
      <c r="M104" s="21">
        <f t="shared" si="10"/>
        <v>0</v>
      </c>
      <c r="N104" s="21">
        <f t="shared" si="10"/>
        <v>0</v>
      </c>
      <c r="O104" s="21">
        <f t="shared" si="10"/>
        <v>0</v>
      </c>
      <c r="P104" s="21">
        <f t="shared" si="10"/>
        <v>0</v>
      </c>
      <c r="Q104" s="100">
        <f t="shared" si="10"/>
        <v>89000</v>
      </c>
    </row>
    <row r="105" spans="1:20" ht="30" x14ac:dyDescent="0.25">
      <c r="A105" s="150">
        <v>1</v>
      </c>
      <c r="B105" s="148" t="s">
        <v>210</v>
      </c>
      <c r="C105" s="149" t="s">
        <v>217</v>
      </c>
      <c r="D105" s="142">
        <v>26730</v>
      </c>
      <c r="E105" s="151">
        <v>0</v>
      </c>
      <c r="F105" s="151">
        <v>0</v>
      </c>
      <c r="G105" s="152">
        <v>0</v>
      </c>
      <c r="H105" s="152">
        <v>0</v>
      </c>
      <c r="I105" s="152">
        <v>0</v>
      </c>
      <c r="J105" s="146">
        <v>26730</v>
      </c>
      <c r="K105" s="151">
        <v>0</v>
      </c>
      <c r="L105" s="151">
        <v>0</v>
      </c>
      <c r="M105" s="151">
        <v>0</v>
      </c>
      <c r="N105" s="151">
        <v>0</v>
      </c>
      <c r="O105" s="151">
        <v>0</v>
      </c>
      <c r="P105" s="151">
        <v>0</v>
      </c>
      <c r="Q105" s="151">
        <f>SUM(E105:P105)</f>
        <v>26730</v>
      </c>
    </row>
    <row r="106" spans="1:20" ht="30" x14ac:dyDescent="0.25">
      <c r="A106" s="3">
        <v>2</v>
      </c>
      <c r="B106" s="148" t="s">
        <v>211</v>
      </c>
      <c r="C106" s="149" t="s">
        <v>218</v>
      </c>
      <c r="D106" s="142">
        <v>12600</v>
      </c>
      <c r="E106" s="12">
        <v>0</v>
      </c>
      <c r="F106" s="12">
        <v>0</v>
      </c>
      <c r="G106" s="26">
        <v>0</v>
      </c>
      <c r="H106" s="26">
        <v>0</v>
      </c>
      <c r="I106" s="26">
        <v>0</v>
      </c>
      <c r="J106" s="158">
        <v>12600</v>
      </c>
      <c r="K106" s="12">
        <v>0</v>
      </c>
      <c r="L106" s="12">
        <v>0</v>
      </c>
      <c r="M106" s="12">
        <v>0</v>
      </c>
      <c r="N106" s="12">
        <v>0</v>
      </c>
      <c r="O106" s="12">
        <v>0</v>
      </c>
      <c r="P106" s="12">
        <v>0</v>
      </c>
      <c r="Q106" s="12">
        <f t="shared" ref="Q106:Q111" si="11">SUM(E106:P106)</f>
        <v>12600</v>
      </c>
    </row>
    <row r="107" spans="1:20" ht="30" x14ac:dyDescent="0.25">
      <c r="A107" s="3">
        <v>3</v>
      </c>
      <c r="B107" s="148" t="s">
        <v>212</v>
      </c>
      <c r="C107" s="149" t="s">
        <v>219</v>
      </c>
      <c r="D107" s="142">
        <v>14400</v>
      </c>
      <c r="E107" s="12">
        <v>0</v>
      </c>
      <c r="F107" s="12">
        <v>0</v>
      </c>
      <c r="G107" s="26">
        <v>0</v>
      </c>
      <c r="H107" s="26">
        <v>0</v>
      </c>
      <c r="I107" s="26">
        <v>0</v>
      </c>
      <c r="J107" s="158">
        <v>14400</v>
      </c>
      <c r="K107" s="12">
        <v>0</v>
      </c>
      <c r="L107" s="12">
        <v>0</v>
      </c>
      <c r="M107" s="12">
        <v>0</v>
      </c>
      <c r="N107" s="12">
        <v>0</v>
      </c>
      <c r="O107" s="12">
        <v>0</v>
      </c>
      <c r="P107" s="12">
        <v>0</v>
      </c>
      <c r="Q107" s="12">
        <f t="shared" si="11"/>
        <v>14400</v>
      </c>
    </row>
    <row r="108" spans="1:20" ht="30" x14ac:dyDescent="0.25">
      <c r="A108" s="3">
        <v>4</v>
      </c>
      <c r="B108" s="148" t="s">
        <v>213</v>
      </c>
      <c r="C108" s="149" t="s">
        <v>220</v>
      </c>
      <c r="D108" s="142">
        <v>13500</v>
      </c>
      <c r="E108" s="12">
        <v>0</v>
      </c>
      <c r="F108" s="12">
        <v>0</v>
      </c>
      <c r="G108" s="26">
        <v>0</v>
      </c>
      <c r="H108" s="26">
        <v>0</v>
      </c>
      <c r="I108" s="26">
        <v>0</v>
      </c>
      <c r="J108" s="158">
        <v>13500</v>
      </c>
      <c r="K108" s="12">
        <v>0</v>
      </c>
      <c r="L108" s="12">
        <v>0</v>
      </c>
      <c r="M108" s="12">
        <v>0</v>
      </c>
      <c r="N108" s="12">
        <v>0</v>
      </c>
      <c r="O108" s="12">
        <v>0</v>
      </c>
      <c r="P108" s="12">
        <v>0</v>
      </c>
      <c r="Q108" s="12">
        <f t="shared" si="11"/>
        <v>13500</v>
      </c>
    </row>
    <row r="109" spans="1:20" ht="30" x14ac:dyDescent="0.25">
      <c r="A109" s="3">
        <v>5</v>
      </c>
      <c r="B109" s="148" t="s">
        <v>214</v>
      </c>
      <c r="C109" s="149" t="s">
        <v>221</v>
      </c>
      <c r="D109" s="142">
        <v>15000</v>
      </c>
      <c r="E109" s="12">
        <v>0</v>
      </c>
      <c r="F109" s="12">
        <v>0</v>
      </c>
      <c r="G109" s="26">
        <v>0</v>
      </c>
      <c r="H109" s="26">
        <v>0</v>
      </c>
      <c r="I109" s="26">
        <v>0</v>
      </c>
      <c r="J109" s="158">
        <v>15000</v>
      </c>
      <c r="K109" s="12">
        <v>0</v>
      </c>
      <c r="L109" s="12">
        <v>0</v>
      </c>
      <c r="M109" s="12">
        <v>0</v>
      </c>
      <c r="N109" s="12">
        <v>0</v>
      </c>
      <c r="O109" s="12">
        <v>0</v>
      </c>
      <c r="P109" s="12">
        <v>0</v>
      </c>
      <c r="Q109" s="12">
        <f t="shared" si="11"/>
        <v>15000</v>
      </c>
    </row>
    <row r="110" spans="1:20" ht="30" x14ac:dyDescent="0.25">
      <c r="A110" s="3">
        <v>6</v>
      </c>
      <c r="B110" s="148" t="s">
        <v>215</v>
      </c>
      <c r="C110" s="149" t="s">
        <v>222</v>
      </c>
      <c r="D110" s="142">
        <v>9000</v>
      </c>
      <c r="E110" s="12">
        <v>0</v>
      </c>
      <c r="F110" s="12">
        <v>0</v>
      </c>
      <c r="G110" s="26">
        <v>0</v>
      </c>
      <c r="H110" s="26">
        <v>0</v>
      </c>
      <c r="I110" s="26">
        <v>0</v>
      </c>
      <c r="J110" s="158">
        <v>9000</v>
      </c>
      <c r="K110" s="12">
        <v>0</v>
      </c>
      <c r="L110" s="12">
        <v>0</v>
      </c>
      <c r="M110" s="12">
        <v>0</v>
      </c>
      <c r="N110" s="12">
        <v>0</v>
      </c>
      <c r="O110" s="12">
        <v>0</v>
      </c>
      <c r="P110" s="12">
        <v>0</v>
      </c>
      <c r="Q110" s="12">
        <f t="shared" si="11"/>
        <v>9000</v>
      </c>
    </row>
    <row r="111" spans="1:20" ht="30.75" thickBot="1" x14ac:dyDescent="0.3">
      <c r="A111" s="3">
        <v>7</v>
      </c>
      <c r="B111" s="148" t="s">
        <v>216</v>
      </c>
      <c r="C111" s="149" t="s">
        <v>222</v>
      </c>
      <c r="D111" s="142">
        <v>14400</v>
      </c>
      <c r="E111" s="35">
        <v>0</v>
      </c>
      <c r="F111" s="35">
        <v>0</v>
      </c>
      <c r="G111" s="51">
        <v>0</v>
      </c>
      <c r="H111" s="51">
        <v>0</v>
      </c>
      <c r="I111" s="51">
        <v>0</v>
      </c>
      <c r="J111" s="159">
        <v>14400</v>
      </c>
      <c r="K111" s="35">
        <v>0</v>
      </c>
      <c r="L111" s="35">
        <v>0</v>
      </c>
      <c r="M111" s="35">
        <v>0</v>
      </c>
      <c r="N111" s="35">
        <v>0</v>
      </c>
      <c r="O111" s="35">
        <v>0</v>
      </c>
      <c r="P111" s="35">
        <v>0</v>
      </c>
      <c r="Q111" s="96">
        <f t="shared" si="11"/>
        <v>14400</v>
      </c>
    </row>
    <row r="112" spans="1:20" ht="15.75" thickBot="1" x14ac:dyDescent="0.3">
      <c r="A112" s="209" t="s">
        <v>34</v>
      </c>
      <c r="B112" s="210"/>
      <c r="C112" s="211"/>
      <c r="D112" s="92">
        <f t="shared" ref="D112:P112" si="12">SUM(D105:D105)</f>
        <v>26730</v>
      </c>
      <c r="E112" s="93">
        <f t="shared" si="12"/>
        <v>0</v>
      </c>
      <c r="F112" s="93">
        <f t="shared" si="12"/>
        <v>0</v>
      </c>
      <c r="G112" s="94">
        <f t="shared" si="12"/>
        <v>0</v>
      </c>
      <c r="H112" s="94">
        <f t="shared" si="12"/>
        <v>0</v>
      </c>
      <c r="I112" s="94">
        <f t="shared" si="12"/>
        <v>0</v>
      </c>
      <c r="J112" s="160">
        <f>SUM(J105:J111)</f>
        <v>105630</v>
      </c>
      <c r="K112" s="93">
        <f t="shared" si="12"/>
        <v>0</v>
      </c>
      <c r="L112" s="93">
        <f t="shared" si="12"/>
        <v>0</v>
      </c>
      <c r="M112" s="93">
        <f t="shared" si="12"/>
        <v>0</v>
      </c>
      <c r="N112" s="93">
        <f t="shared" si="12"/>
        <v>0</v>
      </c>
      <c r="O112" s="93">
        <f t="shared" si="12"/>
        <v>0</v>
      </c>
      <c r="P112" s="93">
        <f t="shared" si="12"/>
        <v>0</v>
      </c>
      <c r="Q112" s="90">
        <f>SUM(I112:P112)</f>
        <v>105630</v>
      </c>
    </row>
    <row r="113" spans="1:17" ht="15.75" thickBot="1" x14ac:dyDescent="0.3">
      <c r="A113" s="208" t="s">
        <v>12</v>
      </c>
      <c r="B113" s="208"/>
      <c r="C113" s="208"/>
      <c r="D113" s="24">
        <f>D104+D112</f>
        <v>115730</v>
      </c>
      <c r="E113" s="23">
        <f>E104+E112</f>
        <v>0</v>
      </c>
      <c r="F113" s="23">
        <f>F104+F112</f>
        <v>0</v>
      </c>
      <c r="G113" s="23">
        <f>G112+G104</f>
        <v>0</v>
      </c>
      <c r="H113" s="23">
        <f t="shared" ref="H113:P113" si="13">H104</f>
        <v>0</v>
      </c>
      <c r="I113" s="23">
        <f t="shared" si="13"/>
        <v>0</v>
      </c>
      <c r="J113" s="161">
        <f>SUM(+J104+J112)</f>
        <v>194630</v>
      </c>
      <c r="K113" s="23">
        <f t="shared" si="13"/>
        <v>0</v>
      </c>
      <c r="L113" s="23">
        <f t="shared" si="13"/>
        <v>0</v>
      </c>
      <c r="M113" s="23">
        <f t="shared" si="13"/>
        <v>0</v>
      </c>
      <c r="N113" s="23">
        <f t="shared" si="13"/>
        <v>0</v>
      </c>
      <c r="O113" s="23">
        <f t="shared" si="13"/>
        <v>0</v>
      </c>
      <c r="P113" s="23">
        <f t="shared" si="13"/>
        <v>0</v>
      </c>
      <c r="Q113" s="23">
        <f>SUM(J113:P113)</f>
        <v>194630</v>
      </c>
    </row>
  </sheetData>
  <mergeCells count="12">
    <mergeCell ref="A113:C113"/>
    <mergeCell ref="A2:Q2"/>
    <mergeCell ref="A7:C7"/>
    <mergeCell ref="A9:C9"/>
    <mergeCell ref="A90:C90"/>
    <mergeCell ref="A91:C91"/>
    <mergeCell ref="A93:Q93"/>
    <mergeCell ref="A97:C97"/>
    <mergeCell ref="A98:C98"/>
    <mergeCell ref="A100:Q100"/>
    <mergeCell ref="A104:C104"/>
    <mergeCell ref="A112:C11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123"/>
  <sheetViews>
    <sheetView tabSelected="1" topLeftCell="G91" zoomScaleNormal="100" workbookViewId="0">
      <selection activeCell="S121" sqref="S121"/>
    </sheetView>
  </sheetViews>
  <sheetFormatPr baseColWidth="10" defaultRowHeight="15" x14ac:dyDescent="0.25"/>
  <cols>
    <col min="1" max="1" width="4.140625" customWidth="1"/>
    <col min="2" max="2" width="20.5703125" customWidth="1"/>
    <col min="3" max="3" width="52.5703125" bestFit="1" customWidth="1"/>
    <col min="4" max="4" width="14.5703125" customWidth="1"/>
    <col min="5" max="5" width="12.7109375" customWidth="1"/>
    <col min="6" max="6" width="12.85546875" customWidth="1"/>
    <col min="7" max="7" width="15.140625" customWidth="1"/>
    <col min="8" max="8" width="13.140625" customWidth="1"/>
    <col min="9" max="9" width="12.85546875" style="109" customWidth="1"/>
    <col min="10" max="10" width="13.42578125" style="109" customWidth="1"/>
    <col min="11" max="11" width="15.140625" style="169" customWidth="1"/>
    <col min="12" max="12" width="13.42578125" customWidth="1"/>
    <col min="13" max="13" width="14.85546875" customWidth="1"/>
    <col min="14" max="14" width="13.85546875" customWidth="1"/>
    <col min="15" max="15" width="14.5703125" customWidth="1"/>
    <col min="16" max="16" width="12.85546875" customWidth="1"/>
    <col min="17" max="17" width="14.5703125" bestFit="1" customWidth="1"/>
  </cols>
  <sheetData>
    <row r="2" spans="1:17" ht="21" x14ac:dyDescent="0.35">
      <c r="A2" s="196" t="s">
        <v>13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</row>
    <row r="3" spans="1:17" ht="15.75" thickBot="1" x14ac:dyDescent="0.3">
      <c r="E3" s="31" t="s">
        <v>35</v>
      </c>
      <c r="F3" s="31" t="s">
        <v>36</v>
      </c>
      <c r="G3" s="31" t="s">
        <v>18</v>
      </c>
      <c r="H3" s="31" t="s">
        <v>19</v>
      </c>
      <c r="I3" s="45" t="s">
        <v>20</v>
      </c>
      <c r="J3" s="162" t="s">
        <v>21</v>
      </c>
      <c r="K3" s="156" t="s">
        <v>17</v>
      </c>
      <c r="L3" s="45" t="s">
        <v>22</v>
      </c>
      <c r="M3" s="31" t="s">
        <v>23</v>
      </c>
      <c r="N3" s="31" t="s">
        <v>24</v>
      </c>
      <c r="O3" s="31" t="s">
        <v>25</v>
      </c>
      <c r="P3" s="31" t="s">
        <v>26</v>
      </c>
      <c r="Q3" s="31"/>
    </row>
    <row r="4" spans="1:17" ht="45" x14ac:dyDescent="0.25">
      <c r="A4" s="103" t="s">
        <v>62</v>
      </c>
      <c r="B4" s="11" t="s">
        <v>1</v>
      </c>
      <c r="C4" s="11" t="s">
        <v>0</v>
      </c>
      <c r="D4" s="5" t="s">
        <v>3</v>
      </c>
      <c r="E4" s="30" t="s">
        <v>61</v>
      </c>
      <c r="F4" s="30" t="s">
        <v>61</v>
      </c>
      <c r="G4" s="30" t="s">
        <v>61</v>
      </c>
      <c r="H4" s="30" t="s">
        <v>61</v>
      </c>
      <c r="I4" s="46" t="s">
        <v>61</v>
      </c>
      <c r="J4" s="46" t="s">
        <v>61</v>
      </c>
      <c r="K4" s="155" t="s">
        <v>223</v>
      </c>
      <c r="L4" s="30" t="s">
        <v>61</v>
      </c>
      <c r="M4" s="30" t="s">
        <v>61</v>
      </c>
      <c r="N4" s="30" t="s">
        <v>61</v>
      </c>
      <c r="O4" s="30" t="s">
        <v>61</v>
      </c>
      <c r="P4" s="30" t="s">
        <v>61</v>
      </c>
      <c r="Q4" s="14" t="s">
        <v>7</v>
      </c>
    </row>
    <row r="5" spans="1:17" ht="15.75" x14ac:dyDescent="0.25">
      <c r="A5" s="3">
        <v>1</v>
      </c>
      <c r="B5" s="6" t="s">
        <v>64</v>
      </c>
      <c r="C5" s="104" t="s">
        <v>63</v>
      </c>
      <c r="D5" s="105">
        <v>56000</v>
      </c>
      <c r="E5" s="10">
        <v>0</v>
      </c>
      <c r="F5" s="10">
        <v>0</v>
      </c>
      <c r="G5" s="12">
        <v>0</v>
      </c>
      <c r="H5" s="12">
        <v>0</v>
      </c>
      <c r="I5" s="26">
        <v>0</v>
      </c>
      <c r="J5" s="105">
        <v>0</v>
      </c>
      <c r="K5" s="82">
        <v>14000</v>
      </c>
      <c r="L5" s="83">
        <v>0</v>
      </c>
      <c r="M5" s="81">
        <v>0</v>
      </c>
      <c r="N5" s="81">
        <v>0</v>
      </c>
      <c r="O5" s="81">
        <v>0</v>
      </c>
      <c r="P5" s="81">
        <v>0</v>
      </c>
      <c r="Q5" s="12">
        <f>SUM(G5:P5)</f>
        <v>14000</v>
      </c>
    </row>
    <row r="6" spans="1:17" ht="16.5" thickBot="1" x14ac:dyDescent="0.3">
      <c r="A6" s="131">
        <v>2</v>
      </c>
      <c r="B6" s="6" t="s">
        <v>137</v>
      </c>
      <c r="C6" s="104" t="s">
        <v>136</v>
      </c>
      <c r="D6" s="132">
        <v>39000</v>
      </c>
      <c r="E6" s="10">
        <v>0</v>
      </c>
      <c r="F6" s="10">
        <v>0</v>
      </c>
      <c r="G6" s="12">
        <v>0</v>
      </c>
      <c r="H6" s="12">
        <v>0</v>
      </c>
      <c r="I6" s="26">
        <v>0</v>
      </c>
      <c r="J6" s="132">
        <v>0</v>
      </c>
      <c r="K6" s="82">
        <v>19500</v>
      </c>
      <c r="L6" s="83">
        <v>0</v>
      </c>
      <c r="M6" s="81">
        <v>0</v>
      </c>
      <c r="N6" s="81">
        <v>0</v>
      </c>
      <c r="O6" s="81">
        <v>0</v>
      </c>
      <c r="P6" s="81">
        <v>0</v>
      </c>
      <c r="Q6" s="12">
        <f>+J6</f>
        <v>0</v>
      </c>
    </row>
    <row r="7" spans="1:17" ht="15.75" thickBot="1" x14ac:dyDescent="0.3">
      <c r="A7" s="200" t="s">
        <v>5</v>
      </c>
      <c r="B7" s="201"/>
      <c r="C7" s="202"/>
      <c r="D7" s="85">
        <f>SUM(D5:D6)</f>
        <v>95000</v>
      </c>
      <c r="E7" s="21">
        <v>0</v>
      </c>
      <c r="F7" s="21">
        <v>0</v>
      </c>
      <c r="G7" s="21">
        <f t="shared" ref="G7:P7" si="0">SUM(G5)</f>
        <v>0</v>
      </c>
      <c r="H7" s="21">
        <f t="shared" si="0"/>
        <v>0</v>
      </c>
      <c r="I7" s="99">
        <f t="shared" si="0"/>
        <v>0</v>
      </c>
      <c r="J7" s="99">
        <v>0</v>
      </c>
      <c r="K7" s="86">
        <f>SUM(K5:K6)</f>
        <v>33500</v>
      </c>
      <c r="L7" s="87">
        <f t="shared" si="0"/>
        <v>0</v>
      </c>
      <c r="M7" s="88">
        <f t="shared" si="0"/>
        <v>0</v>
      </c>
      <c r="N7" s="21">
        <f t="shared" si="0"/>
        <v>0</v>
      </c>
      <c r="O7" s="21">
        <f t="shared" si="0"/>
        <v>0</v>
      </c>
      <c r="P7" s="21">
        <f t="shared" si="0"/>
        <v>0</v>
      </c>
      <c r="Q7" s="89">
        <f>SUM(Q5:Q6)</f>
        <v>14000</v>
      </c>
    </row>
    <row r="8" spans="1:17" ht="16.5" thickBot="1" x14ac:dyDescent="0.3">
      <c r="A8" s="6">
        <v>1</v>
      </c>
      <c r="B8" s="6" t="s">
        <v>65</v>
      </c>
      <c r="C8" s="106" t="s">
        <v>40</v>
      </c>
      <c r="D8" s="105">
        <v>66000</v>
      </c>
      <c r="E8" s="9">
        <v>0</v>
      </c>
      <c r="F8" s="9">
        <v>0</v>
      </c>
      <c r="G8" s="81">
        <v>0</v>
      </c>
      <c r="H8" s="81">
        <v>0</v>
      </c>
      <c r="I8" s="83">
        <v>0</v>
      </c>
      <c r="J8" s="83">
        <v>0</v>
      </c>
      <c r="K8" s="82">
        <v>11000</v>
      </c>
      <c r="L8" s="83">
        <v>0</v>
      </c>
      <c r="M8" s="81">
        <v>0</v>
      </c>
      <c r="N8" s="81">
        <v>0</v>
      </c>
      <c r="O8" s="81">
        <v>0</v>
      </c>
      <c r="P8" s="81">
        <v>0</v>
      </c>
      <c r="Q8" s="81">
        <f>SUM(G8:P8)</f>
        <v>11000</v>
      </c>
    </row>
    <row r="9" spans="1:17" ht="15.75" thickBot="1" x14ac:dyDescent="0.3">
      <c r="A9" s="200" t="s">
        <v>4</v>
      </c>
      <c r="B9" s="201"/>
      <c r="C9" s="202"/>
      <c r="D9" s="85">
        <f>SUM(D8)</f>
        <v>66000</v>
      </c>
      <c r="E9" s="21">
        <v>0</v>
      </c>
      <c r="F9" s="21">
        <v>0</v>
      </c>
      <c r="G9" s="21">
        <f t="shared" ref="G9:P9" si="1">SUM(G8)</f>
        <v>0</v>
      </c>
      <c r="H9" s="21">
        <f t="shared" si="1"/>
        <v>0</v>
      </c>
      <c r="I9" s="99">
        <f t="shared" si="1"/>
        <v>0</v>
      </c>
      <c r="J9" s="99">
        <v>0</v>
      </c>
      <c r="K9" s="86">
        <f t="shared" si="1"/>
        <v>11000</v>
      </c>
      <c r="L9" s="87">
        <f t="shared" si="1"/>
        <v>0</v>
      </c>
      <c r="M9" s="88">
        <f t="shared" si="1"/>
        <v>0</v>
      </c>
      <c r="N9" s="21">
        <f t="shared" si="1"/>
        <v>0</v>
      </c>
      <c r="O9" s="21">
        <f t="shared" si="1"/>
        <v>0</v>
      </c>
      <c r="P9" s="21">
        <f t="shared" si="1"/>
        <v>0</v>
      </c>
      <c r="Q9" s="89">
        <f>Q8</f>
        <v>11000</v>
      </c>
    </row>
    <row r="10" spans="1:17" ht="15.75" x14ac:dyDescent="0.25">
      <c r="A10" s="6">
        <v>1</v>
      </c>
      <c r="B10" s="135" t="s">
        <v>141</v>
      </c>
      <c r="C10" s="111" t="s">
        <v>69</v>
      </c>
      <c r="D10" s="4">
        <v>20000</v>
      </c>
      <c r="E10" s="9">
        <v>0</v>
      </c>
      <c r="F10" s="9">
        <v>0</v>
      </c>
      <c r="G10" s="12">
        <v>0</v>
      </c>
      <c r="H10" s="12">
        <v>0</v>
      </c>
      <c r="I10" s="35">
        <v>0</v>
      </c>
      <c r="J10" s="137">
        <v>0</v>
      </c>
      <c r="K10" s="167">
        <v>5000</v>
      </c>
      <c r="L10" s="12">
        <v>0</v>
      </c>
      <c r="M10" s="12">
        <v>0</v>
      </c>
      <c r="N10" s="12">
        <v>0</v>
      </c>
      <c r="O10" s="12">
        <v>0</v>
      </c>
      <c r="P10" s="12">
        <v>0</v>
      </c>
      <c r="Q10" s="35">
        <f t="shared" ref="Q10:Q69" si="2">SUM(E10:P10)</f>
        <v>5000</v>
      </c>
    </row>
    <row r="11" spans="1:17" ht="15.75" x14ac:dyDescent="0.25">
      <c r="A11" s="6">
        <f t="shared" ref="A11:A70" si="3">1+A10</f>
        <v>2</v>
      </c>
      <c r="B11" s="135" t="s">
        <v>142</v>
      </c>
      <c r="C11" s="106" t="s">
        <v>70</v>
      </c>
      <c r="D11" s="4">
        <v>64000</v>
      </c>
      <c r="E11" s="9">
        <v>0</v>
      </c>
      <c r="F11" s="9">
        <v>0</v>
      </c>
      <c r="G11" s="12">
        <v>0</v>
      </c>
      <c r="H11" s="12">
        <v>0</v>
      </c>
      <c r="I11" s="35">
        <v>0</v>
      </c>
      <c r="J11" s="105">
        <v>0</v>
      </c>
      <c r="K11" s="167">
        <v>16000</v>
      </c>
      <c r="L11" s="12">
        <v>0</v>
      </c>
      <c r="M11" s="12">
        <v>0</v>
      </c>
      <c r="N11" s="12">
        <v>0</v>
      </c>
      <c r="O11" s="12">
        <v>0</v>
      </c>
      <c r="P11" s="12">
        <v>0</v>
      </c>
      <c r="Q11" s="35">
        <f t="shared" si="2"/>
        <v>16000</v>
      </c>
    </row>
    <row r="12" spans="1:17" ht="15.75" x14ac:dyDescent="0.25">
      <c r="A12" s="6">
        <f t="shared" si="3"/>
        <v>3</v>
      </c>
      <c r="B12" s="135" t="s">
        <v>143</v>
      </c>
      <c r="C12" s="110" t="s">
        <v>71</v>
      </c>
      <c r="D12" s="4">
        <v>24000</v>
      </c>
      <c r="E12" s="9">
        <v>0</v>
      </c>
      <c r="F12" s="9">
        <v>0</v>
      </c>
      <c r="G12" s="12">
        <v>0</v>
      </c>
      <c r="H12" s="12">
        <v>0</v>
      </c>
      <c r="I12" s="35">
        <v>0</v>
      </c>
      <c r="J12" s="105">
        <v>0</v>
      </c>
      <c r="K12" s="167">
        <v>6000</v>
      </c>
      <c r="L12" s="12">
        <v>0</v>
      </c>
      <c r="M12" s="12">
        <v>0</v>
      </c>
      <c r="N12" s="12">
        <v>0</v>
      </c>
      <c r="O12" s="12">
        <v>0</v>
      </c>
      <c r="P12" s="12">
        <v>0</v>
      </c>
      <c r="Q12" s="35">
        <f t="shared" si="2"/>
        <v>6000</v>
      </c>
    </row>
    <row r="13" spans="1:17" ht="15.75" x14ac:dyDescent="0.25">
      <c r="A13" s="6">
        <f t="shared" si="3"/>
        <v>4</v>
      </c>
      <c r="B13" s="135" t="s">
        <v>144</v>
      </c>
      <c r="C13" s="112" t="s">
        <v>72</v>
      </c>
      <c r="D13" s="137">
        <v>47000</v>
      </c>
      <c r="E13" s="9">
        <v>0</v>
      </c>
      <c r="F13" s="9">
        <v>0</v>
      </c>
      <c r="G13" s="12">
        <v>0</v>
      </c>
      <c r="H13" s="12">
        <v>0</v>
      </c>
      <c r="I13" s="35">
        <v>0</v>
      </c>
      <c r="J13" s="137">
        <v>0</v>
      </c>
      <c r="K13" s="167">
        <v>12000</v>
      </c>
      <c r="L13" s="12">
        <v>0</v>
      </c>
      <c r="M13" s="12">
        <v>0</v>
      </c>
      <c r="N13" s="12">
        <v>0</v>
      </c>
      <c r="O13" s="12">
        <v>0</v>
      </c>
      <c r="P13" s="12">
        <v>0</v>
      </c>
      <c r="Q13" s="35">
        <f t="shared" si="2"/>
        <v>12000</v>
      </c>
    </row>
    <row r="14" spans="1:17" ht="15.75" x14ac:dyDescent="0.25">
      <c r="A14" s="6">
        <f t="shared" si="3"/>
        <v>5</v>
      </c>
      <c r="B14" s="135" t="s">
        <v>145</v>
      </c>
      <c r="C14" s="111" t="s">
        <v>73</v>
      </c>
      <c r="D14" s="4">
        <v>26000</v>
      </c>
      <c r="E14" s="9">
        <v>0</v>
      </c>
      <c r="F14" s="9">
        <v>0</v>
      </c>
      <c r="G14" s="12">
        <v>0</v>
      </c>
      <c r="H14" s="12">
        <v>0</v>
      </c>
      <c r="I14" s="35">
        <v>0</v>
      </c>
      <c r="J14" s="105">
        <v>0</v>
      </c>
      <c r="K14" s="80">
        <v>6500</v>
      </c>
      <c r="L14" s="12">
        <v>0</v>
      </c>
      <c r="M14" s="12">
        <v>0</v>
      </c>
      <c r="N14" s="12">
        <v>0</v>
      </c>
      <c r="O14" s="12">
        <v>0</v>
      </c>
      <c r="P14" s="12">
        <v>0</v>
      </c>
      <c r="Q14" s="35">
        <f t="shared" si="2"/>
        <v>6500</v>
      </c>
    </row>
    <row r="15" spans="1:17" ht="15.75" x14ac:dyDescent="0.25">
      <c r="A15" s="6">
        <f t="shared" si="3"/>
        <v>6</v>
      </c>
      <c r="B15" s="135" t="s">
        <v>146</v>
      </c>
      <c r="C15" s="111" t="s">
        <v>74</v>
      </c>
      <c r="D15" s="4">
        <v>26000</v>
      </c>
      <c r="E15" s="9">
        <v>0</v>
      </c>
      <c r="F15" s="9">
        <v>0</v>
      </c>
      <c r="G15" s="12">
        <v>0</v>
      </c>
      <c r="H15" s="12">
        <v>0</v>
      </c>
      <c r="I15" s="35">
        <v>0</v>
      </c>
      <c r="J15" s="105">
        <v>0</v>
      </c>
      <c r="K15" s="80">
        <v>6500</v>
      </c>
      <c r="L15" s="12">
        <v>0</v>
      </c>
      <c r="M15" s="12">
        <v>0</v>
      </c>
      <c r="N15" s="12">
        <v>0</v>
      </c>
      <c r="O15" s="12">
        <v>0</v>
      </c>
      <c r="P15" s="12">
        <v>0</v>
      </c>
      <c r="Q15" s="35">
        <f t="shared" si="2"/>
        <v>6500</v>
      </c>
    </row>
    <row r="16" spans="1:17" ht="15.75" x14ac:dyDescent="0.25">
      <c r="A16" s="6">
        <f t="shared" si="3"/>
        <v>7</v>
      </c>
      <c r="B16" s="135" t="s">
        <v>147</v>
      </c>
      <c r="C16" s="111" t="s">
        <v>75</v>
      </c>
      <c r="D16" s="4">
        <v>26000</v>
      </c>
      <c r="E16" s="9">
        <v>0</v>
      </c>
      <c r="F16" s="9">
        <v>0</v>
      </c>
      <c r="G16" s="12">
        <v>0</v>
      </c>
      <c r="H16" s="12">
        <v>0</v>
      </c>
      <c r="I16" s="35">
        <v>0</v>
      </c>
      <c r="J16" s="105">
        <v>0</v>
      </c>
      <c r="K16" s="80">
        <v>6500</v>
      </c>
      <c r="L16" s="12">
        <v>0</v>
      </c>
      <c r="M16" s="12">
        <v>0</v>
      </c>
      <c r="N16" s="12">
        <v>0</v>
      </c>
      <c r="O16" s="12">
        <v>0</v>
      </c>
      <c r="P16" s="12">
        <v>0</v>
      </c>
      <c r="Q16" s="35">
        <f t="shared" si="2"/>
        <v>6500</v>
      </c>
    </row>
    <row r="17" spans="1:17" ht="15.75" x14ac:dyDescent="0.25">
      <c r="A17" s="6">
        <f t="shared" si="3"/>
        <v>8</v>
      </c>
      <c r="B17" s="135" t="s">
        <v>148</v>
      </c>
      <c r="C17" s="113" t="s">
        <v>76</v>
      </c>
      <c r="D17" s="4">
        <v>20000</v>
      </c>
      <c r="E17" s="9">
        <v>0</v>
      </c>
      <c r="F17" s="9">
        <v>0</v>
      </c>
      <c r="G17" s="12">
        <v>0</v>
      </c>
      <c r="H17" s="12">
        <v>0</v>
      </c>
      <c r="I17" s="35">
        <v>0</v>
      </c>
      <c r="J17" s="137">
        <v>0</v>
      </c>
      <c r="K17" s="136">
        <v>5000</v>
      </c>
      <c r="L17" s="12">
        <v>0</v>
      </c>
      <c r="M17" s="12">
        <v>0</v>
      </c>
      <c r="N17" s="12">
        <v>0</v>
      </c>
      <c r="O17" s="12">
        <v>0</v>
      </c>
      <c r="P17" s="12">
        <v>0</v>
      </c>
      <c r="Q17" s="35">
        <f t="shared" si="2"/>
        <v>5000</v>
      </c>
    </row>
    <row r="18" spans="1:17" ht="15.75" x14ac:dyDescent="0.25">
      <c r="A18" s="6">
        <f t="shared" si="3"/>
        <v>9</v>
      </c>
      <c r="B18" s="135" t="s">
        <v>41</v>
      </c>
      <c r="C18" s="111" t="s">
        <v>51</v>
      </c>
      <c r="D18" s="105">
        <v>20000</v>
      </c>
      <c r="E18" s="9">
        <v>0</v>
      </c>
      <c r="F18" s="9">
        <v>0</v>
      </c>
      <c r="G18" s="12">
        <v>0</v>
      </c>
      <c r="H18" s="12">
        <v>0</v>
      </c>
      <c r="I18" s="35">
        <v>0</v>
      </c>
      <c r="J18" s="137">
        <v>0</v>
      </c>
      <c r="K18" s="136">
        <v>5000</v>
      </c>
      <c r="L18" s="12">
        <v>0</v>
      </c>
      <c r="M18" s="12">
        <v>0</v>
      </c>
      <c r="N18" s="12">
        <v>0</v>
      </c>
      <c r="O18" s="12">
        <v>0</v>
      </c>
      <c r="P18" s="12">
        <v>0</v>
      </c>
      <c r="Q18" s="35">
        <f t="shared" si="2"/>
        <v>5000</v>
      </c>
    </row>
    <row r="19" spans="1:17" ht="15.75" x14ac:dyDescent="0.25">
      <c r="A19" s="6">
        <f t="shared" si="3"/>
        <v>10</v>
      </c>
      <c r="B19" s="135" t="s">
        <v>149</v>
      </c>
      <c r="C19" s="112" t="s">
        <v>77</v>
      </c>
      <c r="D19" s="105">
        <v>22000</v>
      </c>
      <c r="E19" s="9">
        <v>0</v>
      </c>
      <c r="F19" s="9">
        <v>0</v>
      </c>
      <c r="G19" s="12">
        <v>0</v>
      </c>
      <c r="H19" s="12">
        <v>0</v>
      </c>
      <c r="I19" s="35">
        <v>0</v>
      </c>
      <c r="J19" s="105">
        <v>0</v>
      </c>
      <c r="K19" s="80">
        <v>5500</v>
      </c>
      <c r="L19" s="12">
        <v>0</v>
      </c>
      <c r="M19" s="12">
        <v>0</v>
      </c>
      <c r="N19" s="12">
        <v>0</v>
      </c>
      <c r="O19" s="12">
        <v>0</v>
      </c>
      <c r="P19" s="12">
        <v>0</v>
      </c>
      <c r="Q19" s="35">
        <f t="shared" si="2"/>
        <v>5500</v>
      </c>
    </row>
    <row r="20" spans="1:17" ht="15.75" x14ac:dyDescent="0.25">
      <c r="A20" s="6">
        <f t="shared" si="3"/>
        <v>11</v>
      </c>
      <c r="B20" s="135" t="s">
        <v>42</v>
      </c>
      <c r="C20" s="112" t="s">
        <v>52</v>
      </c>
      <c r="D20" s="105">
        <v>60000</v>
      </c>
      <c r="E20" s="9">
        <v>0</v>
      </c>
      <c r="F20" s="9">
        <v>0</v>
      </c>
      <c r="G20" s="12">
        <v>0</v>
      </c>
      <c r="H20" s="12">
        <v>0</v>
      </c>
      <c r="I20" s="35">
        <v>0</v>
      </c>
      <c r="J20" s="105">
        <v>0</v>
      </c>
      <c r="K20" s="80">
        <v>10000</v>
      </c>
      <c r="L20" s="12">
        <v>0</v>
      </c>
      <c r="M20" s="12">
        <v>0</v>
      </c>
      <c r="N20" s="12">
        <v>0</v>
      </c>
      <c r="O20" s="12">
        <v>0</v>
      </c>
      <c r="P20" s="12">
        <v>0</v>
      </c>
      <c r="Q20" s="35">
        <f t="shared" si="2"/>
        <v>10000</v>
      </c>
    </row>
    <row r="21" spans="1:17" ht="15.75" x14ac:dyDescent="0.25">
      <c r="A21" s="6">
        <f t="shared" si="3"/>
        <v>12</v>
      </c>
      <c r="B21" s="135" t="s">
        <v>150</v>
      </c>
      <c r="C21" s="110" t="s">
        <v>78</v>
      </c>
      <c r="D21" s="4">
        <v>28000</v>
      </c>
      <c r="E21" s="9">
        <v>0</v>
      </c>
      <c r="F21" s="9">
        <v>0</v>
      </c>
      <c r="G21" s="12">
        <v>0</v>
      </c>
      <c r="H21" s="12">
        <v>0</v>
      </c>
      <c r="I21" s="35">
        <v>0</v>
      </c>
      <c r="J21" s="105">
        <v>0</v>
      </c>
      <c r="K21" s="80">
        <v>7000</v>
      </c>
      <c r="L21" s="12">
        <v>0</v>
      </c>
      <c r="M21" s="12">
        <v>0</v>
      </c>
      <c r="N21" s="12">
        <v>0</v>
      </c>
      <c r="O21" s="12">
        <v>0</v>
      </c>
      <c r="P21" s="12">
        <v>0</v>
      </c>
      <c r="Q21" s="35">
        <f t="shared" si="2"/>
        <v>7000</v>
      </c>
    </row>
    <row r="22" spans="1:17" ht="15.75" x14ac:dyDescent="0.25">
      <c r="A22" s="6">
        <f t="shared" si="3"/>
        <v>13</v>
      </c>
      <c r="B22" s="135" t="s">
        <v>151</v>
      </c>
      <c r="C22" s="111" t="s">
        <v>79</v>
      </c>
      <c r="D22" s="4">
        <v>60000</v>
      </c>
      <c r="E22" s="9">
        <v>0</v>
      </c>
      <c r="F22" s="9">
        <v>0</v>
      </c>
      <c r="G22" s="12">
        <v>0</v>
      </c>
      <c r="H22" s="12">
        <v>0</v>
      </c>
      <c r="I22" s="35">
        <v>0</v>
      </c>
      <c r="J22" s="105">
        <v>0</v>
      </c>
      <c r="K22" s="80">
        <v>15000</v>
      </c>
      <c r="L22" s="12">
        <v>0</v>
      </c>
      <c r="M22" s="12">
        <v>0</v>
      </c>
      <c r="N22" s="12">
        <v>0</v>
      </c>
      <c r="O22" s="12">
        <v>0</v>
      </c>
      <c r="P22" s="12">
        <v>0</v>
      </c>
      <c r="Q22" s="35">
        <f t="shared" si="2"/>
        <v>15000</v>
      </c>
    </row>
    <row r="23" spans="1:17" ht="15.75" x14ac:dyDescent="0.25">
      <c r="A23" s="6">
        <f t="shared" si="3"/>
        <v>14</v>
      </c>
      <c r="B23" s="135" t="s">
        <v>152</v>
      </c>
      <c r="C23" s="114" t="s">
        <v>80</v>
      </c>
      <c r="D23" s="105">
        <v>32000</v>
      </c>
      <c r="E23" s="9">
        <v>0</v>
      </c>
      <c r="F23" s="9">
        <v>0</v>
      </c>
      <c r="G23" s="12">
        <v>0</v>
      </c>
      <c r="H23" s="12">
        <v>0</v>
      </c>
      <c r="I23" s="35">
        <v>0</v>
      </c>
      <c r="J23" s="105">
        <v>0</v>
      </c>
      <c r="K23" s="80">
        <v>8000</v>
      </c>
      <c r="L23" s="12">
        <v>0</v>
      </c>
      <c r="M23" s="12">
        <v>0</v>
      </c>
      <c r="N23" s="12">
        <v>0</v>
      </c>
      <c r="O23" s="12">
        <v>0</v>
      </c>
      <c r="P23" s="12">
        <v>0</v>
      </c>
      <c r="Q23" s="35">
        <f t="shared" si="2"/>
        <v>8000</v>
      </c>
    </row>
    <row r="24" spans="1:17" ht="15.75" x14ac:dyDescent="0.25">
      <c r="A24" s="6">
        <f t="shared" si="3"/>
        <v>15</v>
      </c>
      <c r="B24" s="135" t="s">
        <v>153</v>
      </c>
      <c r="C24" s="111" t="s">
        <v>81</v>
      </c>
      <c r="D24" s="4">
        <v>32000</v>
      </c>
      <c r="E24" s="9">
        <v>0</v>
      </c>
      <c r="F24" s="9">
        <v>0</v>
      </c>
      <c r="G24" s="12">
        <v>0</v>
      </c>
      <c r="H24" s="12">
        <v>0</v>
      </c>
      <c r="I24" s="35">
        <v>0</v>
      </c>
      <c r="J24" s="105">
        <v>0</v>
      </c>
      <c r="K24" s="80">
        <v>8000</v>
      </c>
      <c r="L24" s="12">
        <v>0</v>
      </c>
      <c r="M24" s="12">
        <v>0</v>
      </c>
      <c r="N24" s="12">
        <v>0</v>
      </c>
      <c r="O24" s="12">
        <v>0</v>
      </c>
      <c r="P24" s="12">
        <v>0</v>
      </c>
      <c r="Q24" s="35">
        <f t="shared" si="2"/>
        <v>8000</v>
      </c>
    </row>
    <row r="25" spans="1:17" ht="15.75" x14ac:dyDescent="0.25">
      <c r="A25" s="6">
        <f t="shared" si="3"/>
        <v>16</v>
      </c>
      <c r="B25" s="135" t="s">
        <v>154</v>
      </c>
      <c r="C25" s="114" t="s">
        <v>82</v>
      </c>
      <c r="D25" s="4">
        <v>36000</v>
      </c>
      <c r="E25" s="9">
        <v>0</v>
      </c>
      <c r="F25" s="9">
        <v>0</v>
      </c>
      <c r="G25" s="12">
        <v>0</v>
      </c>
      <c r="H25" s="12">
        <v>0</v>
      </c>
      <c r="I25" s="35">
        <v>0</v>
      </c>
      <c r="J25" s="105">
        <v>0</v>
      </c>
      <c r="K25" s="80">
        <v>12000</v>
      </c>
      <c r="L25" s="12">
        <v>0</v>
      </c>
      <c r="M25" s="12">
        <v>0</v>
      </c>
      <c r="N25" s="12">
        <v>0</v>
      </c>
      <c r="O25" s="12">
        <v>0</v>
      </c>
      <c r="P25" s="12">
        <v>0</v>
      </c>
      <c r="Q25" s="35">
        <f t="shared" si="2"/>
        <v>12000</v>
      </c>
    </row>
    <row r="26" spans="1:17" ht="15.75" x14ac:dyDescent="0.25">
      <c r="A26" s="6">
        <f t="shared" si="3"/>
        <v>17</v>
      </c>
      <c r="B26" s="135" t="s">
        <v>155</v>
      </c>
      <c r="C26" s="111" t="s">
        <v>83</v>
      </c>
      <c r="D26" s="4">
        <v>60000</v>
      </c>
      <c r="E26" s="9">
        <v>0</v>
      </c>
      <c r="F26" s="9">
        <v>0</v>
      </c>
      <c r="G26" s="12">
        <v>0</v>
      </c>
      <c r="H26" s="12">
        <v>0</v>
      </c>
      <c r="I26" s="35">
        <v>0</v>
      </c>
      <c r="J26" s="105">
        <v>0</v>
      </c>
      <c r="K26" s="80">
        <v>15000</v>
      </c>
      <c r="L26" s="12">
        <v>0</v>
      </c>
      <c r="M26" s="12">
        <v>0</v>
      </c>
      <c r="N26" s="12">
        <v>0</v>
      </c>
      <c r="O26" s="12">
        <v>0</v>
      </c>
      <c r="P26" s="12">
        <v>0</v>
      </c>
      <c r="Q26" s="35">
        <f t="shared" si="2"/>
        <v>15000</v>
      </c>
    </row>
    <row r="27" spans="1:17" ht="15.75" x14ac:dyDescent="0.25">
      <c r="A27" s="6">
        <f t="shared" si="3"/>
        <v>18</v>
      </c>
      <c r="B27" s="135" t="s">
        <v>156</v>
      </c>
      <c r="C27" s="111" t="s">
        <v>84</v>
      </c>
      <c r="D27" s="4">
        <v>53125</v>
      </c>
      <c r="E27" s="9">
        <v>0</v>
      </c>
      <c r="F27" s="9">
        <v>0</v>
      </c>
      <c r="G27" s="12">
        <v>0</v>
      </c>
      <c r="H27" s="12">
        <v>0</v>
      </c>
      <c r="I27" s="35">
        <v>0</v>
      </c>
      <c r="J27" s="105">
        <v>0</v>
      </c>
      <c r="K27" s="80">
        <v>12500</v>
      </c>
      <c r="L27" s="12">
        <v>0</v>
      </c>
      <c r="M27" s="12">
        <v>0</v>
      </c>
      <c r="N27" s="12">
        <v>0</v>
      </c>
      <c r="O27" s="12">
        <v>0</v>
      </c>
      <c r="P27" s="12">
        <v>0</v>
      </c>
      <c r="Q27" s="35">
        <f t="shared" si="2"/>
        <v>12500</v>
      </c>
    </row>
    <row r="28" spans="1:17" ht="15.75" x14ac:dyDescent="0.25">
      <c r="A28" s="6">
        <f t="shared" si="3"/>
        <v>19</v>
      </c>
      <c r="B28" s="135" t="s">
        <v>157</v>
      </c>
      <c r="C28" s="104" t="s">
        <v>85</v>
      </c>
      <c r="D28" s="4">
        <v>48000</v>
      </c>
      <c r="E28" s="9">
        <v>0</v>
      </c>
      <c r="F28" s="9">
        <v>0</v>
      </c>
      <c r="G28" s="12">
        <v>0</v>
      </c>
      <c r="H28" s="12">
        <v>0</v>
      </c>
      <c r="I28" s="35">
        <v>0</v>
      </c>
      <c r="J28" s="105">
        <v>0</v>
      </c>
      <c r="K28" s="80">
        <v>12000</v>
      </c>
      <c r="L28" s="12">
        <v>0</v>
      </c>
      <c r="M28" s="12">
        <v>0</v>
      </c>
      <c r="N28" s="12">
        <v>0</v>
      </c>
      <c r="O28" s="12">
        <v>0</v>
      </c>
      <c r="P28" s="12">
        <v>0</v>
      </c>
      <c r="Q28" s="35">
        <f t="shared" si="2"/>
        <v>12000</v>
      </c>
    </row>
    <row r="29" spans="1:17" ht="15.75" x14ac:dyDescent="0.25">
      <c r="A29" s="6">
        <f t="shared" si="3"/>
        <v>20</v>
      </c>
      <c r="B29" s="135" t="s">
        <v>158</v>
      </c>
      <c r="C29" s="111" t="s">
        <v>86</v>
      </c>
      <c r="D29" s="4">
        <v>36500</v>
      </c>
      <c r="E29" s="9">
        <v>0</v>
      </c>
      <c r="F29" s="9">
        <v>0</v>
      </c>
      <c r="G29" s="12">
        <v>0</v>
      </c>
      <c r="H29" s="12">
        <v>0</v>
      </c>
      <c r="I29" s="35">
        <v>0</v>
      </c>
      <c r="J29" s="105">
        <v>0</v>
      </c>
      <c r="K29" s="80">
        <v>8000</v>
      </c>
      <c r="L29" s="12">
        <v>0</v>
      </c>
      <c r="M29" s="12">
        <v>0</v>
      </c>
      <c r="N29" s="12">
        <v>0</v>
      </c>
      <c r="O29" s="12">
        <v>0</v>
      </c>
      <c r="P29" s="12">
        <v>0</v>
      </c>
      <c r="Q29" s="35">
        <f t="shared" si="2"/>
        <v>8000</v>
      </c>
    </row>
    <row r="30" spans="1:17" ht="15.75" x14ac:dyDescent="0.25">
      <c r="A30" s="6">
        <f t="shared" si="3"/>
        <v>21</v>
      </c>
      <c r="B30" s="135" t="s">
        <v>159</v>
      </c>
      <c r="C30" s="111" t="s">
        <v>87</v>
      </c>
      <c r="D30" s="4">
        <v>48000</v>
      </c>
      <c r="E30" s="9">
        <v>0</v>
      </c>
      <c r="F30" s="9">
        <v>0</v>
      </c>
      <c r="G30" s="12">
        <v>0</v>
      </c>
      <c r="H30" s="12">
        <v>0</v>
      </c>
      <c r="I30" s="35">
        <v>0</v>
      </c>
      <c r="J30" s="105">
        <v>0</v>
      </c>
      <c r="K30" s="80">
        <v>12000</v>
      </c>
      <c r="L30" s="12">
        <v>0</v>
      </c>
      <c r="M30" s="12">
        <v>0</v>
      </c>
      <c r="N30" s="12">
        <v>0</v>
      </c>
      <c r="O30" s="12">
        <v>0</v>
      </c>
      <c r="P30" s="12">
        <v>0</v>
      </c>
      <c r="Q30" s="35">
        <f t="shared" si="2"/>
        <v>12000</v>
      </c>
    </row>
    <row r="31" spans="1:17" ht="15.75" x14ac:dyDescent="0.25">
      <c r="A31" s="6">
        <f t="shared" si="3"/>
        <v>22</v>
      </c>
      <c r="B31" s="135" t="s">
        <v>160</v>
      </c>
      <c r="C31" s="111" t="s">
        <v>88</v>
      </c>
      <c r="D31" s="4">
        <v>48000</v>
      </c>
      <c r="E31" s="9">
        <v>0</v>
      </c>
      <c r="F31" s="9">
        <v>0</v>
      </c>
      <c r="G31" s="12">
        <v>0</v>
      </c>
      <c r="H31" s="12">
        <v>0</v>
      </c>
      <c r="I31" s="35">
        <v>0</v>
      </c>
      <c r="J31" s="105">
        <v>0</v>
      </c>
      <c r="K31" s="80">
        <v>12000</v>
      </c>
      <c r="L31" s="12">
        <v>0</v>
      </c>
      <c r="M31" s="12">
        <v>0</v>
      </c>
      <c r="N31" s="12">
        <v>0</v>
      </c>
      <c r="O31" s="12">
        <v>0</v>
      </c>
      <c r="P31" s="12">
        <v>0</v>
      </c>
      <c r="Q31" s="35">
        <f t="shared" si="2"/>
        <v>12000</v>
      </c>
    </row>
    <row r="32" spans="1:17" ht="15.75" x14ac:dyDescent="0.25">
      <c r="A32" s="6">
        <f t="shared" si="3"/>
        <v>23</v>
      </c>
      <c r="B32" s="135" t="s">
        <v>161</v>
      </c>
      <c r="C32" s="115" t="s">
        <v>89</v>
      </c>
      <c r="D32" s="4">
        <v>32000</v>
      </c>
      <c r="E32" s="9">
        <v>0</v>
      </c>
      <c r="F32" s="9">
        <v>0</v>
      </c>
      <c r="G32" s="12">
        <v>0</v>
      </c>
      <c r="H32" s="12">
        <v>0</v>
      </c>
      <c r="I32" s="35">
        <v>0</v>
      </c>
      <c r="J32" s="105">
        <v>0</v>
      </c>
      <c r="K32" s="80">
        <v>8000</v>
      </c>
      <c r="L32" s="12">
        <v>0</v>
      </c>
      <c r="M32" s="12">
        <v>0</v>
      </c>
      <c r="N32" s="12">
        <v>0</v>
      </c>
      <c r="O32" s="12">
        <v>0</v>
      </c>
      <c r="P32" s="12">
        <v>0</v>
      </c>
      <c r="Q32" s="35">
        <f t="shared" si="2"/>
        <v>8000</v>
      </c>
    </row>
    <row r="33" spans="1:17" ht="15.75" x14ac:dyDescent="0.25">
      <c r="A33" s="6">
        <f t="shared" si="3"/>
        <v>24</v>
      </c>
      <c r="B33" s="135" t="s">
        <v>162</v>
      </c>
      <c r="C33" s="115" t="s">
        <v>90</v>
      </c>
      <c r="D33" s="4">
        <v>32000</v>
      </c>
      <c r="E33" s="9">
        <v>0</v>
      </c>
      <c r="F33" s="9">
        <v>0</v>
      </c>
      <c r="G33" s="12">
        <v>0</v>
      </c>
      <c r="H33" s="12">
        <v>0</v>
      </c>
      <c r="I33" s="35">
        <v>0</v>
      </c>
      <c r="J33" s="105">
        <v>0</v>
      </c>
      <c r="K33" s="80">
        <v>8000</v>
      </c>
      <c r="L33" s="12">
        <v>0</v>
      </c>
      <c r="M33" s="12">
        <v>0</v>
      </c>
      <c r="N33" s="12">
        <v>0</v>
      </c>
      <c r="O33" s="12">
        <v>0</v>
      </c>
      <c r="P33" s="12">
        <v>0</v>
      </c>
      <c r="Q33" s="35">
        <f t="shared" si="2"/>
        <v>8000</v>
      </c>
    </row>
    <row r="34" spans="1:17" ht="15.75" x14ac:dyDescent="0.25">
      <c r="A34" s="6">
        <f t="shared" si="3"/>
        <v>25</v>
      </c>
      <c r="B34" s="135" t="s">
        <v>163</v>
      </c>
      <c r="C34" s="116" t="s">
        <v>91</v>
      </c>
      <c r="D34" s="138">
        <v>28000</v>
      </c>
      <c r="E34" s="9">
        <v>0</v>
      </c>
      <c r="F34" s="9">
        <v>0</v>
      </c>
      <c r="G34" s="12">
        <v>0</v>
      </c>
      <c r="H34" s="12">
        <v>0</v>
      </c>
      <c r="I34" s="35">
        <v>0</v>
      </c>
      <c r="J34" s="137">
        <v>0</v>
      </c>
      <c r="K34" s="136">
        <v>7000</v>
      </c>
      <c r="L34" s="12">
        <v>0</v>
      </c>
      <c r="M34" s="12">
        <v>0</v>
      </c>
      <c r="N34" s="12">
        <v>0</v>
      </c>
      <c r="O34" s="12">
        <v>0</v>
      </c>
      <c r="P34" s="12">
        <v>0</v>
      </c>
      <c r="Q34" s="35">
        <f t="shared" si="2"/>
        <v>7000</v>
      </c>
    </row>
    <row r="35" spans="1:17" ht="15.75" x14ac:dyDescent="0.25">
      <c r="A35" s="6">
        <f t="shared" si="3"/>
        <v>26</v>
      </c>
      <c r="B35" s="135" t="s">
        <v>164</v>
      </c>
      <c r="C35" s="111" t="s">
        <v>92</v>
      </c>
      <c r="D35" s="4">
        <v>72000</v>
      </c>
      <c r="E35" s="9">
        <v>0</v>
      </c>
      <c r="F35" s="9">
        <v>0</v>
      </c>
      <c r="G35" s="12">
        <v>0</v>
      </c>
      <c r="H35" s="12">
        <v>0</v>
      </c>
      <c r="I35" s="35">
        <v>0</v>
      </c>
      <c r="J35" s="105">
        <v>0</v>
      </c>
      <c r="K35" s="80">
        <v>12000</v>
      </c>
      <c r="L35" s="12">
        <v>0</v>
      </c>
      <c r="M35" s="12">
        <v>0</v>
      </c>
      <c r="N35" s="12">
        <v>0</v>
      </c>
      <c r="O35" s="12">
        <v>0</v>
      </c>
      <c r="P35" s="12">
        <v>0</v>
      </c>
      <c r="Q35" s="35">
        <f t="shared" si="2"/>
        <v>12000</v>
      </c>
    </row>
    <row r="36" spans="1:17" ht="15.75" x14ac:dyDescent="0.25">
      <c r="A36" s="6">
        <f t="shared" si="3"/>
        <v>27</v>
      </c>
      <c r="B36" s="135" t="s">
        <v>165</v>
      </c>
      <c r="C36" s="111" t="s">
        <v>93</v>
      </c>
      <c r="D36" s="105">
        <v>60000</v>
      </c>
      <c r="E36" s="9">
        <v>0</v>
      </c>
      <c r="F36" s="9">
        <v>0</v>
      </c>
      <c r="G36" s="12">
        <v>0</v>
      </c>
      <c r="H36" s="12">
        <v>0</v>
      </c>
      <c r="I36" s="35">
        <v>0</v>
      </c>
      <c r="J36" s="105">
        <v>0</v>
      </c>
      <c r="K36" s="80">
        <v>10000</v>
      </c>
      <c r="L36" s="12">
        <v>0</v>
      </c>
      <c r="M36" s="12">
        <v>0</v>
      </c>
      <c r="N36" s="12">
        <v>0</v>
      </c>
      <c r="O36" s="12">
        <v>0</v>
      </c>
      <c r="P36" s="12">
        <v>0</v>
      </c>
      <c r="Q36" s="35">
        <f t="shared" si="2"/>
        <v>10000</v>
      </c>
    </row>
    <row r="37" spans="1:17" ht="15.75" x14ac:dyDescent="0.25">
      <c r="A37" s="6">
        <f t="shared" si="3"/>
        <v>28</v>
      </c>
      <c r="B37" s="135" t="s">
        <v>166</v>
      </c>
      <c r="C37" s="111" t="s">
        <v>94</v>
      </c>
      <c r="D37" s="4">
        <v>42000</v>
      </c>
      <c r="E37" s="9">
        <v>0</v>
      </c>
      <c r="F37" s="9">
        <v>0</v>
      </c>
      <c r="G37" s="12">
        <v>0</v>
      </c>
      <c r="H37" s="12">
        <v>0</v>
      </c>
      <c r="I37" s="35">
        <v>0</v>
      </c>
      <c r="J37" s="105">
        <v>0</v>
      </c>
      <c r="K37" s="80">
        <v>7000</v>
      </c>
      <c r="L37" s="12">
        <v>0</v>
      </c>
      <c r="M37" s="12">
        <v>0</v>
      </c>
      <c r="N37" s="12">
        <v>0</v>
      </c>
      <c r="O37" s="12">
        <v>0</v>
      </c>
      <c r="P37" s="12">
        <v>0</v>
      </c>
      <c r="Q37" s="35">
        <f t="shared" si="2"/>
        <v>7000</v>
      </c>
    </row>
    <row r="38" spans="1:17" ht="15.75" x14ac:dyDescent="0.25">
      <c r="A38" s="6">
        <f t="shared" si="3"/>
        <v>29</v>
      </c>
      <c r="B38" s="135" t="s">
        <v>167</v>
      </c>
      <c r="C38" s="104" t="s">
        <v>95</v>
      </c>
      <c r="D38" s="4">
        <v>24000</v>
      </c>
      <c r="E38" s="9">
        <v>0</v>
      </c>
      <c r="F38" s="9">
        <v>0</v>
      </c>
      <c r="G38" s="12">
        <v>0</v>
      </c>
      <c r="H38" s="12">
        <v>0</v>
      </c>
      <c r="I38" s="35">
        <v>0</v>
      </c>
      <c r="J38" s="105">
        <v>0</v>
      </c>
      <c r="K38" s="80">
        <v>6000</v>
      </c>
      <c r="L38" s="12">
        <v>0</v>
      </c>
      <c r="M38" s="12">
        <v>0</v>
      </c>
      <c r="N38" s="12">
        <v>0</v>
      </c>
      <c r="O38" s="12">
        <v>0</v>
      </c>
      <c r="P38" s="12">
        <v>0</v>
      </c>
      <c r="Q38" s="35">
        <f t="shared" si="2"/>
        <v>6000</v>
      </c>
    </row>
    <row r="39" spans="1:17" ht="15.75" x14ac:dyDescent="0.25">
      <c r="A39" s="6">
        <f t="shared" si="3"/>
        <v>30</v>
      </c>
      <c r="B39" s="135" t="s">
        <v>168</v>
      </c>
      <c r="C39" s="111" t="s">
        <v>96</v>
      </c>
      <c r="D39" s="4">
        <v>24000</v>
      </c>
      <c r="E39" s="9">
        <v>0</v>
      </c>
      <c r="F39" s="9">
        <v>0</v>
      </c>
      <c r="G39" s="12">
        <v>0</v>
      </c>
      <c r="H39" s="12">
        <v>0</v>
      </c>
      <c r="I39" s="35">
        <v>0</v>
      </c>
      <c r="J39" s="105">
        <v>0</v>
      </c>
      <c r="K39" s="80">
        <v>6000</v>
      </c>
      <c r="L39" s="12">
        <v>0</v>
      </c>
      <c r="M39" s="12">
        <v>0</v>
      </c>
      <c r="N39" s="12">
        <v>0</v>
      </c>
      <c r="O39" s="12">
        <v>0</v>
      </c>
      <c r="P39" s="12">
        <v>0</v>
      </c>
      <c r="Q39" s="35">
        <f t="shared" si="2"/>
        <v>6000</v>
      </c>
    </row>
    <row r="40" spans="1:17" ht="15.75" x14ac:dyDescent="0.25">
      <c r="A40" s="6">
        <f t="shared" si="3"/>
        <v>31</v>
      </c>
      <c r="B40" s="135" t="s">
        <v>169</v>
      </c>
      <c r="C40" s="111" t="s">
        <v>97</v>
      </c>
      <c r="D40" s="4">
        <v>48000</v>
      </c>
      <c r="E40" s="9">
        <v>0</v>
      </c>
      <c r="F40" s="9">
        <v>0</v>
      </c>
      <c r="G40" s="12">
        <v>0</v>
      </c>
      <c r="H40" s="12">
        <v>0</v>
      </c>
      <c r="I40" s="35">
        <v>0</v>
      </c>
      <c r="J40" s="105">
        <v>0</v>
      </c>
      <c r="K40" s="80">
        <v>12000</v>
      </c>
      <c r="L40" s="12">
        <v>0</v>
      </c>
      <c r="M40" s="12">
        <v>0</v>
      </c>
      <c r="N40" s="12">
        <v>0</v>
      </c>
      <c r="O40" s="12">
        <v>0</v>
      </c>
      <c r="P40" s="12">
        <v>0</v>
      </c>
      <c r="Q40" s="35">
        <f t="shared" si="2"/>
        <v>12000</v>
      </c>
    </row>
    <row r="41" spans="1:17" ht="15.75" x14ac:dyDescent="0.25">
      <c r="A41" s="6">
        <f t="shared" si="3"/>
        <v>32</v>
      </c>
      <c r="B41" s="135" t="s">
        <v>170</v>
      </c>
      <c r="C41" s="117" t="s">
        <v>98</v>
      </c>
      <c r="D41" s="4">
        <v>48000</v>
      </c>
      <c r="E41" s="9">
        <v>0</v>
      </c>
      <c r="F41" s="9">
        <v>0</v>
      </c>
      <c r="G41" s="12">
        <v>0</v>
      </c>
      <c r="H41" s="12">
        <v>0</v>
      </c>
      <c r="I41" s="35">
        <v>0</v>
      </c>
      <c r="J41" s="105">
        <v>0</v>
      </c>
      <c r="K41" s="80">
        <v>12000</v>
      </c>
      <c r="L41" s="12">
        <v>0</v>
      </c>
      <c r="M41" s="12">
        <v>0</v>
      </c>
      <c r="N41" s="12">
        <v>0</v>
      </c>
      <c r="O41" s="12">
        <v>0</v>
      </c>
      <c r="P41" s="12">
        <v>0</v>
      </c>
      <c r="Q41" s="35">
        <f t="shared" si="2"/>
        <v>12000</v>
      </c>
    </row>
    <row r="42" spans="1:17" ht="15.75" x14ac:dyDescent="0.25">
      <c r="A42" s="6">
        <f t="shared" si="3"/>
        <v>33</v>
      </c>
      <c r="B42" s="135" t="s">
        <v>171</v>
      </c>
      <c r="C42" s="104" t="s">
        <v>99</v>
      </c>
      <c r="D42" s="4">
        <v>32000</v>
      </c>
      <c r="E42" s="9">
        <v>0</v>
      </c>
      <c r="F42" s="9">
        <v>0</v>
      </c>
      <c r="G42" s="12">
        <v>0</v>
      </c>
      <c r="H42" s="12">
        <v>0</v>
      </c>
      <c r="I42" s="35">
        <v>0</v>
      </c>
      <c r="J42" s="105">
        <v>0</v>
      </c>
      <c r="K42" s="80">
        <v>8000</v>
      </c>
      <c r="L42" s="12">
        <v>0</v>
      </c>
      <c r="M42" s="12">
        <v>0</v>
      </c>
      <c r="N42" s="12">
        <v>0</v>
      </c>
      <c r="O42" s="12">
        <v>0</v>
      </c>
      <c r="P42" s="12">
        <v>0</v>
      </c>
      <c r="Q42" s="35">
        <f t="shared" si="2"/>
        <v>8000</v>
      </c>
    </row>
    <row r="43" spans="1:17" ht="15.75" x14ac:dyDescent="0.25">
      <c r="A43" s="6">
        <f t="shared" si="3"/>
        <v>34</v>
      </c>
      <c r="B43" s="135" t="s">
        <v>172</v>
      </c>
      <c r="C43" s="115" t="s">
        <v>100</v>
      </c>
      <c r="D43" s="4">
        <v>32000</v>
      </c>
      <c r="E43" s="9">
        <v>0</v>
      </c>
      <c r="F43" s="9">
        <v>0</v>
      </c>
      <c r="G43" s="12">
        <v>0</v>
      </c>
      <c r="H43" s="12">
        <v>0</v>
      </c>
      <c r="I43" s="35">
        <v>0</v>
      </c>
      <c r="J43" s="105">
        <v>0</v>
      </c>
      <c r="K43" s="80">
        <v>8000</v>
      </c>
      <c r="L43" s="12">
        <v>0</v>
      </c>
      <c r="M43" s="12">
        <v>0</v>
      </c>
      <c r="N43" s="12">
        <v>0</v>
      </c>
      <c r="O43" s="12">
        <v>0</v>
      </c>
      <c r="P43" s="12">
        <v>0</v>
      </c>
      <c r="Q43" s="35">
        <f t="shared" si="2"/>
        <v>8000</v>
      </c>
    </row>
    <row r="44" spans="1:17" ht="15.75" x14ac:dyDescent="0.25">
      <c r="A44" s="6">
        <f t="shared" si="3"/>
        <v>35</v>
      </c>
      <c r="B44" s="135" t="s">
        <v>173</v>
      </c>
      <c r="C44" s="118" t="s">
        <v>101</v>
      </c>
      <c r="D44" s="4">
        <v>32000</v>
      </c>
      <c r="E44" s="9">
        <v>0</v>
      </c>
      <c r="F44" s="9">
        <v>0</v>
      </c>
      <c r="G44" s="12">
        <v>0</v>
      </c>
      <c r="H44" s="12">
        <v>0</v>
      </c>
      <c r="I44" s="35">
        <v>0</v>
      </c>
      <c r="J44" s="105">
        <v>0</v>
      </c>
      <c r="K44" s="80">
        <v>8000</v>
      </c>
      <c r="L44" s="12">
        <v>0</v>
      </c>
      <c r="M44" s="12">
        <v>0</v>
      </c>
      <c r="N44" s="12">
        <v>0</v>
      </c>
      <c r="O44" s="12">
        <v>0</v>
      </c>
      <c r="P44" s="12">
        <v>0</v>
      </c>
      <c r="Q44" s="35">
        <f t="shared" si="2"/>
        <v>8000</v>
      </c>
    </row>
    <row r="45" spans="1:17" ht="15.75" x14ac:dyDescent="0.25">
      <c r="A45" s="6">
        <f t="shared" si="3"/>
        <v>36</v>
      </c>
      <c r="B45" s="135" t="s">
        <v>174</v>
      </c>
      <c r="C45" s="117" t="s">
        <v>102</v>
      </c>
      <c r="D45" s="4">
        <v>36000</v>
      </c>
      <c r="E45" s="9">
        <v>0</v>
      </c>
      <c r="F45" s="9">
        <v>0</v>
      </c>
      <c r="G45" s="12">
        <v>0</v>
      </c>
      <c r="H45" s="12">
        <v>0</v>
      </c>
      <c r="I45" s="35">
        <v>0</v>
      </c>
      <c r="J45" s="105">
        <v>0</v>
      </c>
      <c r="K45" s="80">
        <v>12000</v>
      </c>
      <c r="L45" s="12">
        <v>0</v>
      </c>
      <c r="M45" s="12">
        <v>0</v>
      </c>
      <c r="N45" s="12">
        <v>0</v>
      </c>
      <c r="O45" s="12">
        <v>0</v>
      </c>
      <c r="P45" s="12">
        <v>0</v>
      </c>
      <c r="Q45" s="35">
        <f t="shared" si="2"/>
        <v>12000</v>
      </c>
    </row>
    <row r="46" spans="1:17" ht="15.75" x14ac:dyDescent="0.25">
      <c r="A46" s="6">
        <f t="shared" si="3"/>
        <v>37</v>
      </c>
      <c r="B46" s="135" t="s">
        <v>175</v>
      </c>
      <c r="C46" s="111" t="s">
        <v>103</v>
      </c>
      <c r="D46" s="4">
        <v>28000</v>
      </c>
      <c r="E46" s="9">
        <v>0</v>
      </c>
      <c r="F46" s="9">
        <v>0</v>
      </c>
      <c r="G46" s="12">
        <v>0</v>
      </c>
      <c r="H46" s="12">
        <v>0</v>
      </c>
      <c r="I46" s="35">
        <v>0</v>
      </c>
      <c r="J46" s="105">
        <v>0</v>
      </c>
      <c r="K46" s="80">
        <v>7000</v>
      </c>
      <c r="L46" s="12">
        <v>0</v>
      </c>
      <c r="M46" s="12">
        <v>0</v>
      </c>
      <c r="N46" s="12">
        <v>0</v>
      </c>
      <c r="O46" s="12">
        <v>0</v>
      </c>
      <c r="P46" s="12">
        <v>0</v>
      </c>
      <c r="Q46" s="35">
        <f t="shared" si="2"/>
        <v>7000</v>
      </c>
    </row>
    <row r="47" spans="1:17" ht="15.75" x14ac:dyDescent="0.25">
      <c r="A47" s="6">
        <f t="shared" si="3"/>
        <v>38</v>
      </c>
      <c r="B47" s="135" t="s">
        <v>178</v>
      </c>
      <c r="C47" s="115" t="s">
        <v>106</v>
      </c>
      <c r="D47" s="4">
        <v>32000</v>
      </c>
      <c r="E47" s="9">
        <v>0</v>
      </c>
      <c r="F47" s="9">
        <v>0</v>
      </c>
      <c r="G47" s="12">
        <v>0</v>
      </c>
      <c r="H47" s="12">
        <v>0</v>
      </c>
      <c r="I47" s="35">
        <v>0</v>
      </c>
      <c r="J47" s="105">
        <v>0</v>
      </c>
      <c r="K47" s="80">
        <v>10000</v>
      </c>
      <c r="L47" s="12">
        <v>0</v>
      </c>
      <c r="M47" s="12">
        <v>0</v>
      </c>
      <c r="N47" s="12">
        <v>0</v>
      </c>
      <c r="O47" s="12">
        <v>0</v>
      </c>
      <c r="P47" s="12">
        <v>0</v>
      </c>
      <c r="Q47" s="35">
        <f t="shared" si="2"/>
        <v>10000</v>
      </c>
    </row>
    <row r="48" spans="1:17" ht="15.75" x14ac:dyDescent="0.25">
      <c r="A48" s="6">
        <f t="shared" si="3"/>
        <v>39</v>
      </c>
      <c r="B48" s="135" t="s">
        <v>43</v>
      </c>
      <c r="C48" s="111" t="s">
        <v>53</v>
      </c>
      <c r="D48" s="105">
        <v>21000</v>
      </c>
      <c r="E48" s="9">
        <v>0</v>
      </c>
      <c r="F48" s="9">
        <v>0</v>
      </c>
      <c r="G48" s="12">
        <v>0</v>
      </c>
      <c r="H48" s="12">
        <v>0</v>
      </c>
      <c r="I48" s="35">
        <v>0</v>
      </c>
      <c r="J48" s="105">
        <v>0</v>
      </c>
      <c r="K48" s="80">
        <v>7000</v>
      </c>
      <c r="L48" s="12">
        <v>0</v>
      </c>
      <c r="M48" s="12">
        <v>0</v>
      </c>
      <c r="N48" s="12">
        <v>0</v>
      </c>
      <c r="O48" s="12">
        <v>0</v>
      </c>
      <c r="P48" s="12">
        <v>0</v>
      </c>
      <c r="Q48" s="35">
        <f t="shared" si="2"/>
        <v>7000</v>
      </c>
    </row>
    <row r="49" spans="1:17" ht="15.75" x14ac:dyDescent="0.25">
      <c r="A49" s="6">
        <f t="shared" si="3"/>
        <v>40</v>
      </c>
      <c r="B49" s="135" t="s">
        <v>44</v>
      </c>
      <c r="C49" s="104" t="s">
        <v>54</v>
      </c>
      <c r="D49" s="105">
        <v>48000</v>
      </c>
      <c r="E49" s="9">
        <v>0</v>
      </c>
      <c r="F49" s="9">
        <v>0</v>
      </c>
      <c r="G49" s="12">
        <v>0</v>
      </c>
      <c r="H49" s="12">
        <v>0</v>
      </c>
      <c r="I49" s="35">
        <v>0</v>
      </c>
      <c r="J49" s="105">
        <v>0</v>
      </c>
      <c r="K49" s="80">
        <v>12000</v>
      </c>
      <c r="L49" s="12">
        <v>0</v>
      </c>
      <c r="M49" s="12">
        <v>0</v>
      </c>
      <c r="N49" s="12">
        <v>0</v>
      </c>
      <c r="O49" s="12">
        <v>0</v>
      </c>
      <c r="P49" s="12">
        <v>0</v>
      </c>
      <c r="Q49" s="35">
        <f t="shared" si="2"/>
        <v>12000</v>
      </c>
    </row>
    <row r="50" spans="1:17" ht="15.75" x14ac:dyDescent="0.25">
      <c r="A50" s="6">
        <f t="shared" si="3"/>
        <v>41</v>
      </c>
      <c r="B50" s="135" t="s">
        <v>45</v>
      </c>
      <c r="C50" s="114" t="s">
        <v>55</v>
      </c>
      <c r="D50" s="105">
        <v>28000</v>
      </c>
      <c r="E50" s="9">
        <v>0</v>
      </c>
      <c r="F50" s="9">
        <v>0</v>
      </c>
      <c r="G50" s="12">
        <v>0</v>
      </c>
      <c r="H50" s="12">
        <v>0</v>
      </c>
      <c r="I50" s="35">
        <v>0</v>
      </c>
      <c r="J50" s="105">
        <v>0</v>
      </c>
      <c r="K50" s="80">
        <v>7000</v>
      </c>
      <c r="L50" s="12">
        <v>0</v>
      </c>
      <c r="M50" s="12">
        <v>0</v>
      </c>
      <c r="N50" s="12">
        <v>0</v>
      </c>
      <c r="O50" s="12">
        <v>0</v>
      </c>
      <c r="P50" s="12">
        <v>0</v>
      </c>
      <c r="Q50" s="35">
        <f t="shared" si="2"/>
        <v>7000</v>
      </c>
    </row>
    <row r="51" spans="1:17" ht="15.75" x14ac:dyDescent="0.25">
      <c r="A51" s="6">
        <f t="shared" si="3"/>
        <v>42</v>
      </c>
      <c r="B51" s="135" t="s">
        <v>46</v>
      </c>
      <c r="C51" s="111" t="s">
        <v>56</v>
      </c>
      <c r="D51" s="105">
        <v>28000</v>
      </c>
      <c r="E51" s="9">
        <v>0</v>
      </c>
      <c r="F51" s="9">
        <v>0</v>
      </c>
      <c r="G51" s="12">
        <v>0</v>
      </c>
      <c r="H51" s="12">
        <v>0</v>
      </c>
      <c r="I51" s="35">
        <v>0</v>
      </c>
      <c r="J51" s="105">
        <v>0</v>
      </c>
      <c r="K51" s="80">
        <v>7000</v>
      </c>
      <c r="L51" s="12">
        <v>0</v>
      </c>
      <c r="M51" s="12">
        <v>0</v>
      </c>
      <c r="N51" s="12">
        <v>0</v>
      </c>
      <c r="O51" s="12">
        <v>0</v>
      </c>
      <c r="P51" s="12">
        <v>0</v>
      </c>
      <c r="Q51" s="35">
        <f t="shared" si="2"/>
        <v>7000</v>
      </c>
    </row>
    <row r="52" spans="1:17" ht="15.75" x14ac:dyDescent="0.25">
      <c r="A52" s="6">
        <f t="shared" si="3"/>
        <v>43</v>
      </c>
      <c r="B52" s="135" t="s">
        <v>47</v>
      </c>
      <c r="C52" s="111" t="s">
        <v>57</v>
      </c>
      <c r="D52" s="105">
        <v>28000</v>
      </c>
      <c r="E52" s="9">
        <v>0</v>
      </c>
      <c r="F52" s="9">
        <v>0</v>
      </c>
      <c r="G52" s="12">
        <v>0</v>
      </c>
      <c r="H52" s="12">
        <v>0</v>
      </c>
      <c r="I52" s="35">
        <v>0</v>
      </c>
      <c r="J52" s="105">
        <v>0</v>
      </c>
      <c r="K52" s="80">
        <v>7000</v>
      </c>
      <c r="L52" s="12">
        <v>0</v>
      </c>
      <c r="M52" s="12">
        <v>0</v>
      </c>
      <c r="N52" s="12">
        <v>0</v>
      </c>
      <c r="O52" s="12">
        <v>0</v>
      </c>
      <c r="P52" s="12">
        <v>0</v>
      </c>
      <c r="Q52" s="35">
        <f t="shared" si="2"/>
        <v>7000</v>
      </c>
    </row>
    <row r="53" spans="1:17" ht="15.75" x14ac:dyDescent="0.25">
      <c r="A53" s="6">
        <f t="shared" si="3"/>
        <v>44</v>
      </c>
      <c r="B53" s="135" t="s">
        <v>179</v>
      </c>
      <c r="C53" s="110" t="s">
        <v>107</v>
      </c>
      <c r="D53" s="105">
        <v>18000</v>
      </c>
      <c r="E53" s="9">
        <v>0</v>
      </c>
      <c r="F53" s="9">
        <v>0</v>
      </c>
      <c r="G53" s="12">
        <v>0</v>
      </c>
      <c r="H53" s="12">
        <v>0</v>
      </c>
      <c r="I53" s="35">
        <v>0</v>
      </c>
      <c r="J53" s="105">
        <v>0</v>
      </c>
      <c r="K53" s="80">
        <v>6000</v>
      </c>
      <c r="L53" s="12">
        <v>0</v>
      </c>
      <c r="M53" s="12">
        <v>0</v>
      </c>
      <c r="N53" s="12">
        <v>0</v>
      </c>
      <c r="O53" s="12">
        <v>0</v>
      </c>
      <c r="P53" s="12">
        <v>0</v>
      </c>
      <c r="Q53" s="35">
        <f t="shared" si="2"/>
        <v>6000</v>
      </c>
    </row>
    <row r="54" spans="1:17" ht="15.75" x14ac:dyDescent="0.25">
      <c r="A54" s="6">
        <f t="shared" si="3"/>
        <v>45</v>
      </c>
      <c r="B54" s="135" t="s">
        <v>180</v>
      </c>
      <c r="C54" s="110" t="s">
        <v>108</v>
      </c>
      <c r="D54" s="105">
        <v>18000</v>
      </c>
      <c r="E54" s="9">
        <v>0</v>
      </c>
      <c r="F54" s="9">
        <v>0</v>
      </c>
      <c r="G54" s="12">
        <v>0</v>
      </c>
      <c r="H54" s="12">
        <v>0</v>
      </c>
      <c r="I54" s="35">
        <v>0</v>
      </c>
      <c r="J54" s="105">
        <v>0</v>
      </c>
      <c r="K54" s="80">
        <v>6000</v>
      </c>
      <c r="L54" s="12">
        <v>0</v>
      </c>
      <c r="M54" s="12">
        <v>0</v>
      </c>
      <c r="N54" s="12">
        <v>0</v>
      </c>
      <c r="O54" s="12">
        <v>0</v>
      </c>
      <c r="P54" s="12">
        <v>0</v>
      </c>
      <c r="Q54" s="35">
        <f t="shared" si="2"/>
        <v>6000</v>
      </c>
    </row>
    <row r="55" spans="1:17" ht="15.75" x14ac:dyDescent="0.25">
      <c r="A55" s="6">
        <f t="shared" si="3"/>
        <v>46</v>
      </c>
      <c r="B55" s="135" t="s">
        <v>48</v>
      </c>
      <c r="C55" s="104" t="s">
        <v>58</v>
      </c>
      <c r="D55" s="105">
        <v>72000</v>
      </c>
      <c r="E55" s="9">
        <v>0</v>
      </c>
      <c r="F55" s="9">
        <v>0</v>
      </c>
      <c r="G55" s="12">
        <v>0</v>
      </c>
      <c r="H55" s="12">
        <v>0</v>
      </c>
      <c r="I55" s="35">
        <v>0</v>
      </c>
      <c r="J55" s="105">
        <v>0</v>
      </c>
      <c r="K55" s="80">
        <v>12000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35">
        <f t="shared" si="2"/>
        <v>12000</v>
      </c>
    </row>
    <row r="56" spans="1:17" ht="15.75" x14ac:dyDescent="0.25">
      <c r="A56" s="6">
        <f t="shared" si="3"/>
        <v>47</v>
      </c>
      <c r="B56" s="135" t="s">
        <v>181</v>
      </c>
      <c r="C56" s="104" t="s">
        <v>109</v>
      </c>
      <c r="D56" s="105">
        <v>90000</v>
      </c>
      <c r="E56" s="9">
        <v>0</v>
      </c>
      <c r="F56" s="9">
        <v>0</v>
      </c>
      <c r="G56" s="12">
        <v>0</v>
      </c>
      <c r="H56" s="12">
        <v>0</v>
      </c>
      <c r="I56" s="35">
        <v>0</v>
      </c>
      <c r="J56" s="105">
        <v>0</v>
      </c>
      <c r="K56" s="80">
        <v>25000</v>
      </c>
      <c r="L56" s="12">
        <v>0</v>
      </c>
      <c r="M56" s="12">
        <v>0</v>
      </c>
      <c r="N56" s="12">
        <v>0</v>
      </c>
      <c r="O56" s="12">
        <v>0</v>
      </c>
      <c r="P56" s="12">
        <v>0</v>
      </c>
      <c r="Q56" s="35">
        <f t="shared" si="2"/>
        <v>25000</v>
      </c>
    </row>
    <row r="57" spans="1:17" ht="15.75" x14ac:dyDescent="0.25">
      <c r="A57" s="6">
        <f t="shared" si="3"/>
        <v>48</v>
      </c>
      <c r="B57" s="135" t="s">
        <v>182</v>
      </c>
      <c r="C57" s="111" t="s">
        <v>110</v>
      </c>
      <c r="D57" s="105">
        <v>18000</v>
      </c>
      <c r="E57" s="9">
        <v>0</v>
      </c>
      <c r="F57" s="9">
        <v>0</v>
      </c>
      <c r="G57" s="12">
        <v>0</v>
      </c>
      <c r="H57" s="12">
        <v>0</v>
      </c>
      <c r="I57" s="35">
        <v>0</v>
      </c>
      <c r="J57" s="105">
        <v>0</v>
      </c>
      <c r="K57" s="80">
        <v>6000</v>
      </c>
      <c r="L57" s="12">
        <v>0</v>
      </c>
      <c r="M57" s="12">
        <v>0</v>
      </c>
      <c r="N57" s="12">
        <v>0</v>
      </c>
      <c r="O57" s="12">
        <v>0</v>
      </c>
      <c r="P57" s="12">
        <v>0</v>
      </c>
      <c r="Q57" s="35">
        <f t="shared" si="2"/>
        <v>6000</v>
      </c>
    </row>
    <row r="58" spans="1:17" ht="15.75" x14ac:dyDescent="0.25">
      <c r="A58" s="6">
        <f t="shared" si="3"/>
        <v>49</v>
      </c>
      <c r="B58" s="135" t="s">
        <v>183</v>
      </c>
      <c r="C58" s="104" t="s">
        <v>111</v>
      </c>
      <c r="D58" s="105">
        <v>72000</v>
      </c>
      <c r="E58" s="9">
        <v>0</v>
      </c>
      <c r="F58" s="9">
        <v>0</v>
      </c>
      <c r="G58" s="12">
        <v>0</v>
      </c>
      <c r="H58" s="12">
        <v>0</v>
      </c>
      <c r="I58" s="35">
        <v>0</v>
      </c>
      <c r="J58" s="105">
        <v>0</v>
      </c>
      <c r="K58" s="80">
        <v>12000</v>
      </c>
      <c r="L58" s="12">
        <v>0</v>
      </c>
      <c r="M58" s="12">
        <v>0</v>
      </c>
      <c r="N58" s="12">
        <v>0</v>
      </c>
      <c r="O58" s="12">
        <v>0</v>
      </c>
      <c r="P58" s="12">
        <v>0</v>
      </c>
      <c r="Q58" s="35">
        <f t="shared" si="2"/>
        <v>12000</v>
      </c>
    </row>
    <row r="59" spans="1:17" ht="15.75" x14ac:dyDescent="0.25">
      <c r="A59" s="6">
        <f t="shared" si="3"/>
        <v>50</v>
      </c>
      <c r="B59" s="135" t="s">
        <v>49</v>
      </c>
      <c r="C59" s="111" t="s">
        <v>59</v>
      </c>
      <c r="D59" s="105">
        <v>28000</v>
      </c>
      <c r="E59" s="9">
        <v>0</v>
      </c>
      <c r="F59" s="9">
        <v>0</v>
      </c>
      <c r="G59" s="12">
        <v>0</v>
      </c>
      <c r="H59" s="12">
        <v>0</v>
      </c>
      <c r="I59" s="35">
        <v>0</v>
      </c>
      <c r="J59" s="105">
        <v>0</v>
      </c>
      <c r="K59" s="80">
        <v>7000</v>
      </c>
      <c r="L59" s="12">
        <v>0</v>
      </c>
      <c r="M59" s="12">
        <v>0</v>
      </c>
      <c r="N59" s="12">
        <v>0</v>
      </c>
      <c r="O59" s="12">
        <v>0</v>
      </c>
      <c r="P59" s="12">
        <v>0</v>
      </c>
      <c r="Q59" s="35">
        <f t="shared" si="2"/>
        <v>7000</v>
      </c>
    </row>
    <row r="60" spans="1:17" ht="15.75" x14ac:dyDescent="0.25">
      <c r="A60" s="6">
        <f t="shared" si="3"/>
        <v>51</v>
      </c>
      <c r="B60" s="135" t="s">
        <v>184</v>
      </c>
      <c r="C60" s="111" t="s">
        <v>112</v>
      </c>
      <c r="D60" s="105">
        <v>34000</v>
      </c>
      <c r="E60" s="9">
        <v>0</v>
      </c>
      <c r="F60" s="9">
        <v>0</v>
      </c>
      <c r="G60" s="12">
        <v>0</v>
      </c>
      <c r="H60" s="12">
        <v>0</v>
      </c>
      <c r="I60" s="35">
        <v>0</v>
      </c>
      <c r="J60" s="105">
        <v>0</v>
      </c>
      <c r="K60" s="80">
        <v>8500</v>
      </c>
      <c r="L60" s="12">
        <v>0</v>
      </c>
      <c r="M60" s="12">
        <v>0</v>
      </c>
      <c r="N60" s="12">
        <v>0</v>
      </c>
      <c r="O60" s="12">
        <v>0</v>
      </c>
      <c r="P60" s="12">
        <v>0</v>
      </c>
      <c r="Q60" s="35">
        <f t="shared" si="2"/>
        <v>8500</v>
      </c>
    </row>
    <row r="61" spans="1:17" ht="15.75" x14ac:dyDescent="0.25">
      <c r="A61" s="6">
        <f t="shared" si="3"/>
        <v>52</v>
      </c>
      <c r="B61" s="135" t="s">
        <v>185</v>
      </c>
      <c r="C61" s="111" t="s">
        <v>113</v>
      </c>
      <c r="D61" s="105">
        <v>72000</v>
      </c>
      <c r="E61" s="9">
        <v>0</v>
      </c>
      <c r="F61" s="9">
        <v>0</v>
      </c>
      <c r="G61" s="12">
        <v>0</v>
      </c>
      <c r="H61" s="12">
        <v>0</v>
      </c>
      <c r="I61" s="35">
        <v>0</v>
      </c>
      <c r="J61" s="105">
        <v>0</v>
      </c>
      <c r="K61" s="80">
        <v>12000</v>
      </c>
      <c r="L61" s="12">
        <v>0</v>
      </c>
      <c r="M61" s="12">
        <v>0</v>
      </c>
      <c r="N61" s="12">
        <v>0</v>
      </c>
      <c r="O61" s="12">
        <v>0</v>
      </c>
      <c r="P61" s="12">
        <v>0</v>
      </c>
      <c r="Q61" s="35">
        <f t="shared" si="2"/>
        <v>12000</v>
      </c>
    </row>
    <row r="62" spans="1:17" ht="15.75" x14ac:dyDescent="0.25">
      <c r="A62" s="6">
        <f t="shared" si="3"/>
        <v>53</v>
      </c>
      <c r="B62" s="135" t="s">
        <v>50</v>
      </c>
      <c r="C62" s="111" t="s">
        <v>60</v>
      </c>
      <c r="D62" s="105">
        <v>28000</v>
      </c>
      <c r="E62" s="9">
        <v>0</v>
      </c>
      <c r="F62" s="9">
        <v>0</v>
      </c>
      <c r="G62" s="12">
        <v>0</v>
      </c>
      <c r="H62" s="12">
        <v>0</v>
      </c>
      <c r="I62" s="35">
        <v>0</v>
      </c>
      <c r="J62" s="105">
        <v>0</v>
      </c>
      <c r="K62" s="80">
        <v>7000</v>
      </c>
      <c r="L62" s="12">
        <v>0</v>
      </c>
      <c r="M62" s="12">
        <v>0</v>
      </c>
      <c r="N62" s="12">
        <v>0</v>
      </c>
      <c r="O62" s="12">
        <v>0</v>
      </c>
      <c r="P62" s="12">
        <v>0</v>
      </c>
      <c r="Q62" s="35">
        <f t="shared" si="2"/>
        <v>7000</v>
      </c>
    </row>
    <row r="63" spans="1:17" ht="15.75" x14ac:dyDescent="0.25">
      <c r="A63" s="6">
        <f t="shared" si="3"/>
        <v>54</v>
      </c>
      <c r="B63" s="135" t="s">
        <v>186</v>
      </c>
      <c r="C63" s="111" t="s">
        <v>114</v>
      </c>
      <c r="D63" s="105">
        <v>12000</v>
      </c>
      <c r="E63" s="9">
        <v>0</v>
      </c>
      <c r="F63" s="9">
        <v>0</v>
      </c>
      <c r="G63" s="12">
        <v>0</v>
      </c>
      <c r="H63" s="12">
        <v>0</v>
      </c>
      <c r="I63" s="35">
        <v>0</v>
      </c>
      <c r="J63" s="105">
        <v>0</v>
      </c>
      <c r="K63" s="80">
        <v>3000</v>
      </c>
      <c r="L63" s="12">
        <v>0</v>
      </c>
      <c r="M63" s="12">
        <v>0</v>
      </c>
      <c r="N63" s="12">
        <v>0</v>
      </c>
      <c r="O63" s="12">
        <v>0</v>
      </c>
      <c r="P63" s="12">
        <v>0</v>
      </c>
      <c r="Q63" s="35">
        <f t="shared" si="2"/>
        <v>3000</v>
      </c>
    </row>
    <row r="64" spans="1:17" ht="15.75" x14ac:dyDescent="0.25">
      <c r="A64" s="6">
        <f t="shared" si="3"/>
        <v>55</v>
      </c>
      <c r="B64" s="135" t="s">
        <v>187</v>
      </c>
      <c r="C64" s="114" t="s">
        <v>115</v>
      </c>
      <c r="D64" s="105">
        <v>12000</v>
      </c>
      <c r="E64" s="9">
        <v>0</v>
      </c>
      <c r="F64" s="9">
        <v>0</v>
      </c>
      <c r="G64" s="12">
        <v>0</v>
      </c>
      <c r="H64" s="12">
        <v>0</v>
      </c>
      <c r="I64" s="35">
        <v>0</v>
      </c>
      <c r="J64" s="105">
        <v>0</v>
      </c>
      <c r="K64" s="80">
        <v>3000</v>
      </c>
      <c r="L64" s="12">
        <v>0</v>
      </c>
      <c r="M64" s="12">
        <v>0</v>
      </c>
      <c r="N64" s="12">
        <v>0</v>
      </c>
      <c r="O64" s="12">
        <v>0</v>
      </c>
      <c r="P64" s="12">
        <v>0</v>
      </c>
      <c r="Q64" s="35">
        <f t="shared" si="2"/>
        <v>3000</v>
      </c>
    </row>
    <row r="65" spans="1:17" ht="15.75" x14ac:dyDescent="0.25">
      <c r="A65" s="6">
        <f t="shared" si="3"/>
        <v>56</v>
      </c>
      <c r="B65" s="135" t="s">
        <v>188</v>
      </c>
      <c r="C65" s="111" t="s">
        <v>116</v>
      </c>
      <c r="D65" s="105">
        <v>12000</v>
      </c>
      <c r="E65" s="9">
        <v>0</v>
      </c>
      <c r="F65" s="9">
        <v>0</v>
      </c>
      <c r="G65" s="12">
        <v>0</v>
      </c>
      <c r="H65" s="12">
        <v>0</v>
      </c>
      <c r="I65" s="35">
        <v>0</v>
      </c>
      <c r="J65" s="105">
        <v>0</v>
      </c>
      <c r="K65" s="80">
        <v>3000</v>
      </c>
      <c r="L65" s="12">
        <v>0</v>
      </c>
      <c r="M65" s="12">
        <v>0</v>
      </c>
      <c r="N65" s="12">
        <v>0</v>
      </c>
      <c r="O65" s="12">
        <v>0</v>
      </c>
      <c r="P65" s="12">
        <v>0</v>
      </c>
      <c r="Q65" s="35">
        <f t="shared" si="2"/>
        <v>3000</v>
      </c>
    </row>
    <row r="66" spans="1:17" ht="15.75" x14ac:dyDescent="0.25">
      <c r="A66" s="6">
        <f t="shared" si="3"/>
        <v>57</v>
      </c>
      <c r="B66" s="135" t="s">
        <v>189</v>
      </c>
      <c r="C66" s="115" t="s">
        <v>117</v>
      </c>
      <c r="D66" s="105">
        <v>12000</v>
      </c>
      <c r="E66" s="9">
        <v>0</v>
      </c>
      <c r="F66" s="9">
        <v>0</v>
      </c>
      <c r="G66" s="12">
        <v>0</v>
      </c>
      <c r="H66" s="12">
        <v>0</v>
      </c>
      <c r="I66" s="35">
        <v>0</v>
      </c>
      <c r="J66" s="105">
        <v>0</v>
      </c>
      <c r="K66" s="80">
        <v>3000</v>
      </c>
      <c r="L66" s="12">
        <v>0</v>
      </c>
      <c r="M66" s="12">
        <v>0</v>
      </c>
      <c r="N66" s="12">
        <v>0</v>
      </c>
      <c r="O66" s="12">
        <v>0</v>
      </c>
      <c r="P66" s="12">
        <v>0</v>
      </c>
      <c r="Q66" s="35">
        <f t="shared" si="2"/>
        <v>3000</v>
      </c>
    </row>
    <row r="67" spans="1:17" ht="15.75" x14ac:dyDescent="0.25">
      <c r="A67" s="6">
        <f t="shared" si="3"/>
        <v>58</v>
      </c>
      <c r="B67" s="135" t="s">
        <v>190</v>
      </c>
      <c r="C67" s="115" t="s">
        <v>118</v>
      </c>
      <c r="D67" s="105">
        <v>14000</v>
      </c>
      <c r="E67" s="9">
        <v>0</v>
      </c>
      <c r="F67" s="9">
        <v>0</v>
      </c>
      <c r="G67" s="12">
        <v>0</v>
      </c>
      <c r="H67" s="12">
        <v>0</v>
      </c>
      <c r="I67" s="35">
        <v>0</v>
      </c>
      <c r="J67" s="105">
        <v>0</v>
      </c>
      <c r="K67" s="80">
        <v>3500</v>
      </c>
      <c r="L67" s="12">
        <v>0</v>
      </c>
      <c r="M67" s="12">
        <v>0</v>
      </c>
      <c r="N67" s="12">
        <v>0</v>
      </c>
      <c r="O67" s="12">
        <v>0</v>
      </c>
      <c r="P67" s="12">
        <v>0</v>
      </c>
      <c r="Q67" s="35">
        <f t="shared" si="2"/>
        <v>3500</v>
      </c>
    </row>
    <row r="68" spans="1:17" ht="15.75" x14ac:dyDescent="0.25">
      <c r="A68" s="6">
        <f t="shared" si="3"/>
        <v>59</v>
      </c>
      <c r="B68" s="135" t="s">
        <v>191</v>
      </c>
      <c r="C68" s="111" t="s">
        <v>119</v>
      </c>
      <c r="D68" s="105">
        <v>12000</v>
      </c>
      <c r="E68" s="9">
        <v>0</v>
      </c>
      <c r="F68" s="9">
        <v>0</v>
      </c>
      <c r="G68" s="12">
        <v>0</v>
      </c>
      <c r="H68" s="12">
        <v>0</v>
      </c>
      <c r="I68" s="35">
        <v>0</v>
      </c>
      <c r="J68" s="105">
        <v>0</v>
      </c>
      <c r="K68" s="80">
        <v>3000</v>
      </c>
      <c r="L68" s="12">
        <v>0</v>
      </c>
      <c r="M68" s="12">
        <v>0</v>
      </c>
      <c r="N68" s="12">
        <v>0</v>
      </c>
      <c r="O68" s="12">
        <v>0</v>
      </c>
      <c r="P68" s="12">
        <v>0</v>
      </c>
      <c r="Q68" s="35">
        <f t="shared" si="2"/>
        <v>3000</v>
      </c>
    </row>
    <row r="69" spans="1:17" ht="15.75" x14ac:dyDescent="0.25">
      <c r="A69" s="6">
        <f t="shared" si="3"/>
        <v>60</v>
      </c>
      <c r="B69" s="135" t="s">
        <v>192</v>
      </c>
      <c r="C69" s="115" t="s">
        <v>120</v>
      </c>
      <c r="D69" s="105">
        <v>12000</v>
      </c>
      <c r="E69" s="9">
        <v>0</v>
      </c>
      <c r="F69" s="9">
        <v>0</v>
      </c>
      <c r="G69" s="12">
        <v>0</v>
      </c>
      <c r="H69" s="12">
        <v>0</v>
      </c>
      <c r="I69" s="35">
        <v>0</v>
      </c>
      <c r="J69" s="105">
        <v>0</v>
      </c>
      <c r="K69" s="80">
        <v>3000</v>
      </c>
      <c r="L69" s="12">
        <v>0</v>
      </c>
      <c r="M69" s="12">
        <v>0</v>
      </c>
      <c r="N69" s="12">
        <v>0</v>
      </c>
      <c r="O69" s="12">
        <v>0</v>
      </c>
      <c r="P69" s="12">
        <v>0</v>
      </c>
      <c r="Q69" s="35">
        <f t="shared" si="2"/>
        <v>3000</v>
      </c>
    </row>
    <row r="70" spans="1:17" ht="15.75" x14ac:dyDescent="0.25">
      <c r="A70" s="6">
        <f t="shared" si="3"/>
        <v>61</v>
      </c>
      <c r="B70" s="135" t="s">
        <v>193</v>
      </c>
      <c r="C70" s="115" t="s">
        <v>121</v>
      </c>
      <c r="D70" s="105">
        <v>24000</v>
      </c>
      <c r="E70" s="9">
        <v>0</v>
      </c>
      <c r="F70" s="9">
        <v>0</v>
      </c>
      <c r="G70" s="12">
        <v>0</v>
      </c>
      <c r="H70" s="12">
        <v>0</v>
      </c>
      <c r="I70" s="35">
        <v>0</v>
      </c>
      <c r="J70" s="105">
        <v>0</v>
      </c>
      <c r="K70" s="80">
        <v>6000</v>
      </c>
      <c r="L70" s="12">
        <v>0</v>
      </c>
      <c r="M70" s="12">
        <v>0</v>
      </c>
      <c r="N70" s="12">
        <v>0</v>
      </c>
      <c r="O70" s="12">
        <v>0</v>
      </c>
      <c r="P70" s="12">
        <v>0</v>
      </c>
      <c r="Q70" s="35">
        <f t="shared" ref="Q70:Q84" si="4">SUM(E70:P70)</f>
        <v>6000</v>
      </c>
    </row>
    <row r="71" spans="1:17" ht="15.75" x14ac:dyDescent="0.25">
      <c r="A71" s="6">
        <f t="shared" ref="A71:A84" si="5">1+A70</f>
        <v>62</v>
      </c>
      <c r="B71" s="135" t="s">
        <v>194</v>
      </c>
      <c r="C71" s="115" t="s">
        <v>122</v>
      </c>
      <c r="D71" s="132">
        <v>10000</v>
      </c>
      <c r="E71" s="9">
        <v>0</v>
      </c>
      <c r="F71" s="9">
        <v>0</v>
      </c>
      <c r="G71" s="12">
        <v>0</v>
      </c>
      <c r="H71" s="12">
        <v>0</v>
      </c>
      <c r="I71" s="35">
        <v>0</v>
      </c>
      <c r="J71" s="132">
        <v>0</v>
      </c>
      <c r="K71" s="80">
        <v>5000</v>
      </c>
      <c r="L71" s="12">
        <v>0</v>
      </c>
      <c r="M71" s="12">
        <v>0</v>
      </c>
      <c r="N71" s="12">
        <v>0</v>
      </c>
      <c r="O71" s="12">
        <v>0</v>
      </c>
      <c r="P71" s="12">
        <v>0</v>
      </c>
      <c r="Q71" s="35">
        <f t="shared" si="4"/>
        <v>5000</v>
      </c>
    </row>
    <row r="72" spans="1:17" ht="15.75" x14ac:dyDescent="0.25">
      <c r="A72" s="6">
        <f t="shared" si="5"/>
        <v>63</v>
      </c>
      <c r="B72" s="135" t="s">
        <v>195</v>
      </c>
      <c r="C72" s="115" t="s">
        <v>123</v>
      </c>
      <c r="D72" s="140">
        <v>6000</v>
      </c>
      <c r="E72" s="9">
        <v>0</v>
      </c>
      <c r="F72" s="9">
        <v>0</v>
      </c>
      <c r="G72" s="12">
        <v>0</v>
      </c>
      <c r="H72" s="12">
        <v>0</v>
      </c>
      <c r="I72" s="35">
        <v>0</v>
      </c>
      <c r="J72" s="140">
        <v>0</v>
      </c>
      <c r="K72" s="171">
        <v>3000</v>
      </c>
      <c r="L72" s="12">
        <v>0</v>
      </c>
      <c r="M72" s="12">
        <v>0</v>
      </c>
      <c r="N72" s="12">
        <v>0</v>
      </c>
      <c r="O72" s="12">
        <v>0</v>
      </c>
      <c r="P72" s="12">
        <v>0</v>
      </c>
      <c r="Q72" s="35">
        <f t="shared" si="4"/>
        <v>3000</v>
      </c>
    </row>
    <row r="73" spans="1:17" ht="15.75" x14ac:dyDescent="0.25">
      <c r="A73" s="6">
        <f t="shared" si="5"/>
        <v>64</v>
      </c>
      <c r="B73" s="135" t="s">
        <v>196</v>
      </c>
      <c r="C73" s="115" t="s">
        <v>124</v>
      </c>
      <c r="D73" s="132">
        <v>6000</v>
      </c>
      <c r="E73" s="9">
        <v>0</v>
      </c>
      <c r="F73" s="9">
        <v>0</v>
      </c>
      <c r="G73" s="12">
        <v>0</v>
      </c>
      <c r="H73" s="12">
        <v>0</v>
      </c>
      <c r="I73" s="35">
        <v>0</v>
      </c>
      <c r="J73" s="132">
        <v>0</v>
      </c>
      <c r="K73" s="80">
        <v>3000</v>
      </c>
      <c r="L73" s="12">
        <v>0</v>
      </c>
      <c r="M73" s="12">
        <v>0</v>
      </c>
      <c r="N73" s="12">
        <v>0</v>
      </c>
      <c r="O73" s="12">
        <v>0</v>
      </c>
      <c r="P73" s="12">
        <v>0</v>
      </c>
      <c r="Q73" s="35">
        <f t="shared" si="4"/>
        <v>3000</v>
      </c>
    </row>
    <row r="74" spans="1:17" ht="15.75" x14ac:dyDescent="0.25">
      <c r="A74" s="6">
        <f t="shared" si="5"/>
        <v>65</v>
      </c>
      <c r="B74" s="135" t="s">
        <v>197</v>
      </c>
      <c r="C74" s="115" t="s">
        <v>125</v>
      </c>
      <c r="D74" s="132">
        <v>6000</v>
      </c>
      <c r="E74" s="9">
        <v>0</v>
      </c>
      <c r="F74" s="9">
        <v>0</v>
      </c>
      <c r="G74" s="12">
        <v>0</v>
      </c>
      <c r="H74" s="12">
        <v>0</v>
      </c>
      <c r="I74" s="35">
        <v>0</v>
      </c>
      <c r="J74" s="132">
        <v>0</v>
      </c>
      <c r="K74" s="80">
        <v>3000</v>
      </c>
      <c r="L74" s="12">
        <v>0</v>
      </c>
      <c r="M74" s="12">
        <v>0</v>
      </c>
      <c r="N74" s="12">
        <v>0</v>
      </c>
      <c r="O74" s="12">
        <v>0</v>
      </c>
      <c r="P74" s="12">
        <v>0</v>
      </c>
      <c r="Q74" s="35">
        <f t="shared" si="4"/>
        <v>3000</v>
      </c>
    </row>
    <row r="75" spans="1:17" ht="15.75" x14ac:dyDescent="0.25">
      <c r="A75" s="6">
        <f t="shared" si="5"/>
        <v>66</v>
      </c>
      <c r="B75" s="135" t="s">
        <v>198</v>
      </c>
      <c r="C75" s="115" t="s">
        <v>126</v>
      </c>
      <c r="D75" s="141">
        <v>74000</v>
      </c>
      <c r="E75" s="9">
        <v>0</v>
      </c>
      <c r="F75" s="9">
        <v>0</v>
      </c>
      <c r="G75" s="12">
        <v>0</v>
      </c>
      <c r="H75" s="12">
        <v>0</v>
      </c>
      <c r="I75" s="35">
        <v>0</v>
      </c>
      <c r="J75" s="141">
        <v>0</v>
      </c>
      <c r="K75" s="172">
        <v>15000</v>
      </c>
      <c r="L75" s="12">
        <v>0</v>
      </c>
      <c r="M75" s="12">
        <v>0</v>
      </c>
      <c r="N75" s="12">
        <v>0</v>
      </c>
      <c r="O75" s="12">
        <v>0</v>
      </c>
      <c r="P75" s="12">
        <v>0</v>
      </c>
      <c r="Q75" s="35">
        <f t="shared" si="4"/>
        <v>15000</v>
      </c>
    </row>
    <row r="76" spans="1:17" ht="15.75" x14ac:dyDescent="0.25">
      <c r="A76" s="6">
        <f t="shared" si="5"/>
        <v>67</v>
      </c>
      <c r="B76" s="135" t="s">
        <v>199</v>
      </c>
      <c r="C76" s="115" t="s">
        <v>127</v>
      </c>
      <c r="D76" s="142">
        <v>6000</v>
      </c>
      <c r="E76" s="9">
        <v>0</v>
      </c>
      <c r="F76" s="9">
        <v>0</v>
      </c>
      <c r="G76" s="12">
        <v>0</v>
      </c>
      <c r="H76" s="12">
        <v>0</v>
      </c>
      <c r="I76" s="35">
        <v>0</v>
      </c>
      <c r="J76" s="163">
        <v>0</v>
      </c>
      <c r="K76" s="158">
        <v>3000</v>
      </c>
      <c r="L76" s="12">
        <v>0</v>
      </c>
      <c r="M76" s="12">
        <v>0</v>
      </c>
      <c r="N76" s="12">
        <v>0</v>
      </c>
      <c r="O76" s="12">
        <v>0</v>
      </c>
      <c r="P76" s="12">
        <v>0</v>
      </c>
      <c r="Q76" s="35">
        <f t="shared" si="4"/>
        <v>3000</v>
      </c>
    </row>
    <row r="77" spans="1:17" ht="15.75" x14ac:dyDescent="0.25">
      <c r="A77" s="6">
        <f t="shared" si="5"/>
        <v>68</v>
      </c>
      <c r="B77" s="135" t="s">
        <v>200</v>
      </c>
      <c r="C77" s="115" t="s">
        <v>128</v>
      </c>
      <c r="D77" s="142">
        <v>6000</v>
      </c>
      <c r="E77" s="9">
        <v>0</v>
      </c>
      <c r="F77" s="9">
        <v>0</v>
      </c>
      <c r="G77" s="12">
        <v>0</v>
      </c>
      <c r="H77" s="12">
        <v>0</v>
      </c>
      <c r="I77" s="35">
        <v>0</v>
      </c>
      <c r="J77" s="163">
        <v>0</v>
      </c>
      <c r="K77" s="158">
        <v>3000</v>
      </c>
      <c r="L77" s="12">
        <v>0</v>
      </c>
      <c r="M77" s="12">
        <v>0</v>
      </c>
      <c r="N77" s="12">
        <v>0</v>
      </c>
      <c r="O77" s="12">
        <v>0</v>
      </c>
      <c r="P77" s="12">
        <v>0</v>
      </c>
      <c r="Q77" s="35">
        <f t="shared" si="4"/>
        <v>3000</v>
      </c>
    </row>
    <row r="78" spans="1:17" ht="15.75" x14ac:dyDescent="0.25">
      <c r="A78" s="6">
        <f t="shared" si="5"/>
        <v>69</v>
      </c>
      <c r="B78" s="135" t="s">
        <v>201</v>
      </c>
      <c r="C78" s="115" t="s">
        <v>129</v>
      </c>
      <c r="D78" s="142">
        <v>6000</v>
      </c>
      <c r="E78" s="9">
        <v>0</v>
      </c>
      <c r="F78" s="9">
        <v>0</v>
      </c>
      <c r="G78" s="12">
        <v>0</v>
      </c>
      <c r="H78" s="12">
        <v>0</v>
      </c>
      <c r="I78" s="35">
        <v>0</v>
      </c>
      <c r="J78" s="163">
        <v>0</v>
      </c>
      <c r="K78" s="158">
        <v>3000</v>
      </c>
      <c r="L78" s="12">
        <v>0</v>
      </c>
      <c r="M78" s="12">
        <v>0</v>
      </c>
      <c r="N78" s="12">
        <v>0</v>
      </c>
      <c r="O78" s="12">
        <v>0</v>
      </c>
      <c r="P78" s="12">
        <v>0</v>
      </c>
      <c r="Q78" s="35">
        <f t="shared" si="4"/>
        <v>3000</v>
      </c>
    </row>
    <row r="79" spans="1:17" ht="15.75" x14ac:dyDescent="0.25">
      <c r="A79" s="6">
        <f t="shared" si="5"/>
        <v>70</v>
      </c>
      <c r="B79" s="135" t="s">
        <v>202</v>
      </c>
      <c r="C79" s="115" t="s">
        <v>130</v>
      </c>
      <c r="D79" s="142">
        <v>6000</v>
      </c>
      <c r="E79" s="9">
        <v>0</v>
      </c>
      <c r="F79" s="9">
        <v>0</v>
      </c>
      <c r="G79" s="12">
        <v>0</v>
      </c>
      <c r="H79" s="12">
        <v>0</v>
      </c>
      <c r="I79" s="35">
        <v>0</v>
      </c>
      <c r="J79" s="163">
        <v>0</v>
      </c>
      <c r="K79" s="158">
        <v>3000</v>
      </c>
      <c r="L79" s="12">
        <v>0</v>
      </c>
      <c r="M79" s="12">
        <v>0</v>
      </c>
      <c r="N79" s="12">
        <v>0</v>
      </c>
      <c r="O79" s="12">
        <v>0</v>
      </c>
      <c r="P79" s="12">
        <v>0</v>
      </c>
      <c r="Q79" s="35">
        <f t="shared" si="4"/>
        <v>3000</v>
      </c>
    </row>
    <row r="80" spans="1:17" ht="15.75" x14ac:dyDescent="0.25">
      <c r="A80" s="6">
        <f t="shared" si="5"/>
        <v>71</v>
      </c>
      <c r="B80" s="135" t="s">
        <v>203</v>
      </c>
      <c r="C80" s="115" t="s">
        <v>131</v>
      </c>
      <c r="D80" s="142">
        <v>6000</v>
      </c>
      <c r="E80" s="9">
        <v>0</v>
      </c>
      <c r="F80" s="9">
        <v>0</v>
      </c>
      <c r="G80" s="12">
        <v>0</v>
      </c>
      <c r="H80" s="12">
        <v>0</v>
      </c>
      <c r="I80" s="35">
        <v>0</v>
      </c>
      <c r="J80" s="163">
        <v>0</v>
      </c>
      <c r="K80" s="158">
        <v>3000</v>
      </c>
      <c r="L80" s="12">
        <v>0</v>
      </c>
      <c r="M80" s="12">
        <v>0</v>
      </c>
      <c r="N80" s="12">
        <v>0</v>
      </c>
      <c r="O80" s="12">
        <v>0</v>
      </c>
      <c r="P80" s="12">
        <v>0</v>
      </c>
      <c r="Q80" s="35">
        <f t="shared" si="4"/>
        <v>3000</v>
      </c>
    </row>
    <row r="81" spans="1:20" ht="15.75" x14ac:dyDescent="0.25">
      <c r="A81" s="6">
        <f t="shared" si="5"/>
        <v>72</v>
      </c>
      <c r="B81" s="135" t="s">
        <v>204</v>
      </c>
      <c r="C81" s="115" t="s">
        <v>132</v>
      </c>
      <c r="D81" s="142">
        <v>6000</v>
      </c>
      <c r="E81" s="9">
        <v>0</v>
      </c>
      <c r="F81" s="9">
        <v>0</v>
      </c>
      <c r="G81" s="12">
        <v>0</v>
      </c>
      <c r="H81" s="12">
        <v>0</v>
      </c>
      <c r="I81" s="35">
        <v>0</v>
      </c>
      <c r="J81" s="163">
        <v>0</v>
      </c>
      <c r="K81" s="158">
        <v>3000</v>
      </c>
      <c r="L81" s="12">
        <v>0</v>
      </c>
      <c r="M81" s="12">
        <v>0</v>
      </c>
      <c r="N81" s="12">
        <v>0</v>
      </c>
      <c r="O81" s="12">
        <v>0</v>
      </c>
      <c r="P81" s="12">
        <v>0</v>
      </c>
      <c r="Q81" s="35">
        <f t="shared" si="4"/>
        <v>3000</v>
      </c>
    </row>
    <row r="82" spans="1:20" ht="15.75" x14ac:dyDescent="0.25">
      <c r="A82" s="6">
        <f t="shared" si="5"/>
        <v>73</v>
      </c>
      <c r="B82" s="135" t="s">
        <v>205</v>
      </c>
      <c r="C82" s="115" t="s">
        <v>133</v>
      </c>
      <c r="D82" s="142">
        <v>6000</v>
      </c>
      <c r="E82" s="9">
        <v>0</v>
      </c>
      <c r="F82" s="9">
        <v>0</v>
      </c>
      <c r="G82" s="12">
        <v>0</v>
      </c>
      <c r="H82" s="12">
        <v>0</v>
      </c>
      <c r="I82" s="35">
        <v>0</v>
      </c>
      <c r="J82" s="163">
        <v>0</v>
      </c>
      <c r="K82" s="158">
        <v>3000</v>
      </c>
      <c r="L82" s="12">
        <v>0</v>
      </c>
      <c r="M82" s="12">
        <v>0</v>
      </c>
      <c r="N82" s="12">
        <v>0</v>
      </c>
      <c r="O82" s="12">
        <v>0</v>
      </c>
      <c r="P82" s="12">
        <v>0</v>
      </c>
      <c r="Q82" s="35">
        <f t="shared" si="4"/>
        <v>3000</v>
      </c>
    </row>
    <row r="83" spans="1:20" ht="15.75" x14ac:dyDescent="0.25">
      <c r="A83" s="6">
        <f t="shared" si="5"/>
        <v>74</v>
      </c>
      <c r="B83" s="135" t="s">
        <v>206</v>
      </c>
      <c r="C83" s="115" t="s">
        <v>134</v>
      </c>
      <c r="D83" s="142">
        <v>6000</v>
      </c>
      <c r="E83" s="9">
        <v>0</v>
      </c>
      <c r="F83" s="9">
        <v>0</v>
      </c>
      <c r="G83" s="12">
        <v>0</v>
      </c>
      <c r="H83" s="12">
        <v>0</v>
      </c>
      <c r="I83" s="35">
        <v>0</v>
      </c>
      <c r="J83" s="163">
        <v>0</v>
      </c>
      <c r="K83" s="158">
        <v>3000</v>
      </c>
      <c r="L83" s="12">
        <v>0</v>
      </c>
      <c r="M83" s="12">
        <v>0</v>
      </c>
      <c r="N83" s="12">
        <v>0</v>
      </c>
      <c r="O83" s="12">
        <v>0</v>
      </c>
      <c r="P83" s="12">
        <v>0</v>
      </c>
      <c r="Q83" s="35">
        <f t="shared" si="4"/>
        <v>3000</v>
      </c>
    </row>
    <row r="84" spans="1:20" ht="16.5" thickBot="1" x14ac:dyDescent="0.3">
      <c r="A84" s="6">
        <f t="shared" si="5"/>
        <v>75</v>
      </c>
      <c r="B84" s="139" t="s">
        <v>207</v>
      </c>
      <c r="C84" s="115" t="s">
        <v>135</v>
      </c>
      <c r="D84" s="143">
        <v>6000</v>
      </c>
      <c r="E84" s="9">
        <v>0</v>
      </c>
      <c r="F84" s="9">
        <v>0</v>
      </c>
      <c r="G84" s="12">
        <v>0</v>
      </c>
      <c r="H84" s="12">
        <v>0</v>
      </c>
      <c r="I84" s="35">
        <v>0</v>
      </c>
      <c r="J84" s="164">
        <v>0</v>
      </c>
      <c r="K84" s="173">
        <v>3000</v>
      </c>
      <c r="L84" s="12">
        <v>0</v>
      </c>
      <c r="M84" s="12">
        <v>0</v>
      </c>
      <c r="N84" s="12">
        <v>0</v>
      </c>
      <c r="O84" s="12">
        <v>0</v>
      </c>
      <c r="P84" s="12">
        <v>0</v>
      </c>
      <c r="Q84" s="35">
        <f t="shared" si="4"/>
        <v>3000</v>
      </c>
    </row>
    <row r="85" spans="1:20" ht="15.75" thickBot="1" x14ac:dyDescent="0.3">
      <c r="A85" s="200" t="s">
        <v>6</v>
      </c>
      <c r="B85" s="201"/>
      <c r="C85" s="203"/>
      <c r="D85" s="20">
        <f t="shared" ref="D85:Q85" si="6">SUM(D10:D84)</f>
        <v>2307625</v>
      </c>
      <c r="E85" s="20">
        <f t="shared" si="6"/>
        <v>0</v>
      </c>
      <c r="F85" s="20">
        <f t="shared" si="6"/>
        <v>0</v>
      </c>
      <c r="G85" s="20">
        <f t="shared" si="6"/>
        <v>0</v>
      </c>
      <c r="H85" s="20">
        <f t="shared" si="6"/>
        <v>0</v>
      </c>
      <c r="I85" s="107">
        <f t="shared" si="6"/>
        <v>0</v>
      </c>
      <c r="J85" s="107">
        <f t="shared" si="6"/>
        <v>0</v>
      </c>
      <c r="K85" s="168">
        <f t="shared" si="6"/>
        <v>571500</v>
      </c>
      <c r="L85" s="20">
        <f t="shared" si="6"/>
        <v>0</v>
      </c>
      <c r="M85" s="20">
        <f t="shared" si="6"/>
        <v>0</v>
      </c>
      <c r="N85" s="20">
        <f t="shared" si="6"/>
        <v>0</v>
      </c>
      <c r="O85" s="20">
        <f t="shared" si="6"/>
        <v>0</v>
      </c>
      <c r="P85" s="20">
        <f t="shared" si="6"/>
        <v>0</v>
      </c>
      <c r="Q85" s="20">
        <f t="shared" si="6"/>
        <v>571500</v>
      </c>
    </row>
    <row r="86" spans="1:20" ht="15.75" thickBot="1" x14ac:dyDescent="0.3">
      <c r="A86" s="190" t="s">
        <v>12</v>
      </c>
      <c r="B86" s="191"/>
      <c r="C86" s="191"/>
      <c r="D86" s="23">
        <f>SUM(+D7+D9+D85)</f>
        <v>2468625</v>
      </c>
      <c r="E86" s="23">
        <f>E7+E85</f>
        <v>0</v>
      </c>
      <c r="F86" s="23">
        <f>F7+F85</f>
        <v>0</v>
      </c>
      <c r="G86" s="23">
        <f>G7+G85</f>
        <v>0</v>
      </c>
      <c r="H86" s="23">
        <f>H7+H85</f>
        <v>0</v>
      </c>
      <c r="I86" s="108">
        <f>I7+I85</f>
        <v>0</v>
      </c>
      <c r="J86" s="108">
        <f>SUM(J7+J9+J85)</f>
        <v>0</v>
      </c>
      <c r="K86" s="161">
        <f>K7+K85+K9</f>
        <v>616000</v>
      </c>
      <c r="L86" s="23">
        <f>L7+L85</f>
        <v>0</v>
      </c>
      <c r="M86" s="23">
        <f>M7+M85</f>
        <v>0</v>
      </c>
      <c r="N86" s="23">
        <f>N7+N85</f>
        <v>0</v>
      </c>
      <c r="O86" s="23">
        <f>O7+O85</f>
        <v>0</v>
      </c>
      <c r="P86" s="23">
        <f>P7+P85</f>
        <v>0</v>
      </c>
      <c r="Q86" s="23">
        <f>SUM(J86:P86)</f>
        <v>616000</v>
      </c>
    </row>
    <row r="87" spans="1:20" x14ac:dyDescent="0.25">
      <c r="D87" s="1"/>
    </row>
    <row r="88" spans="1:20" ht="21" x14ac:dyDescent="0.35">
      <c r="A88" s="196" t="s">
        <v>14</v>
      </c>
      <c r="B88" s="196"/>
      <c r="C88" s="196"/>
      <c r="D88" s="196"/>
      <c r="E88" s="196"/>
      <c r="F88" s="196"/>
      <c r="G88" s="196"/>
      <c r="H88" s="196"/>
      <c r="I88" s="196"/>
      <c r="J88" s="196"/>
      <c r="K88" s="196"/>
      <c r="L88" s="196"/>
      <c r="M88" s="196"/>
      <c r="N88" s="196"/>
      <c r="O88" s="196"/>
      <c r="P88" s="196"/>
      <c r="Q88" s="196"/>
    </row>
    <row r="89" spans="1:20" s="175" customFormat="1" x14ac:dyDescent="0.25">
      <c r="E89" s="176" t="s">
        <v>35</v>
      </c>
      <c r="F89" s="176" t="s">
        <v>36</v>
      </c>
      <c r="G89" s="176" t="s">
        <v>18</v>
      </c>
      <c r="H89" s="176" t="s">
        <v>19</v>
      </c>
      <c r="I89" s="176" t="s">
        <v>20</v>
      </c>
      <c r="J89" s="176" t="s">
        <v>21</v>
      </c>
      <c r="K89" s="177" t="s">
        <v>17</v>
      </c>
      <c r="L89" s="162" t="s">
        <v>22</v>
      </c>
      <c r="M89" s="176" t="s">
        <v>23</v>
      </c>
      <c r="N89" s="176" t="s">
        <v>24</v>
      </c>
      <c r="O89" s="176" t="s">
        <v>25</v>
      </c>
      <c r="P89" s="176" t="s">
        <v>26</v>
      </c>
      <c r="Q89" s="176"/>
      <c r="R89" s="178"/>
      <c r="S89" s="178"/>
      <c r="T89" s="178"/>
    </row>
    <row r="90" spans="1:20" ht="45" x14ac:dyDescent="0.25">
      <c r="A90" s="103" t="s">
        <v>62</v>
      </c>
      <c r="B90" s="11" t="s">
        <v>1</v>
      </c>
      <c r="C90" s="11" t="s">
        <v>0</v>
      </c>
      <c r="D90" s="11" t="s">
        <v>3</v>
      </c>
      <c r="E90" s="27" t="s">
        <v>28</v>
      </c>
      <c r="F90" s="27" t="s">
        <v>27</v>
      </c>
      <c r="G90" s="50" t="s">
        <v>29</v>
      </c>
      <c r="H90" s="50" t="s">
        <v>8</v>
      </c>
      <c r="I90" s="50" t="s">
        <v>9</v>
      </c>
      <c r="J90" s="50" t="s">
        <v>10</v>
      </c>
      <c r="K90" s="165" t="s">
        <v>30</v>
      </c>
      <c r="L90" s="46" t="s">
        <v>31</v>
      </c>
      <c r="M90" s="30" t="s">
        <v>11</v>
      </c>
      <c r="N90" s="30" t="s">
        <v>32</v>
      </c>
      <c r="O90" s="30" t="s">
        <v>37</v>
      </c>
      <c r="P90" s="30" t="s">
        <v>38</v>
      </c>
      <c r="Q90" s="14" t="s">
        <v>16</v>
      </c>
      <c r="R90" s="37"/>
      <c r="S90" s="37"/>
      <c r="T90" s="38"/>
    </row>
    <row r="91" spans="1:20" ht="15.75" thickBot="1" x14ac:dyDescent="0.3">
      <c r="A91" s="32"/>
      <c r="B91" s="32"/>
      <c r="C91" s="33"/>
      <c r="D91" s="34">
        <v>0</v>
      </c>
      <c r="E91" s="34">
        <v>0</v>
      </c>
      <c r="F91" s="34">
        <v>0</v>
      </c>
      <c r="G91" s="34">
        <v>0</v>
      </c>
      <c r="H91" s="34">
        <v>0</v>
      </c>
      <c r="I91" s="34">
        <v>0</v>
      </c>
      <c r="J91" s="34">
        <v>0</v>
      </c>
      <c r="K91" s="165">
        <v>0</v>
      </c>
      <c r="L91" s="97">
        <v>0</v>
      </c>
      <c r="M91" s="96">
        <v>0</v>
      </c>
      <c r="N91" s="96">
        <v>0</v>
      </c>
      <c r="O91" s="96">
        <v>0</v>
      </c>
      <c r="P91" s="96">
        <v>0</v>
      </c>
      <c r="Q91" s="81">
        <f>SUM(J91:P91)</f>
        <v>0</v>
      </c>
      <c r="R91" s="39"/>
      <c r="S91" s="39"/>
      <c r="T91" s="39"/>
    </row>
    <row r="92" spans="1:20" ht="15.75" thickBot="1" x14ac:dyDescent="0.3">
      <c r="A92" s="197" t="s">
        <v>6</v>
      </c>
      <c r="B92" s="198"/>
      <c r="C92" s="198"/>
      <c r="D92" s="101">
        <f t="shared" ref="D92:Q92" si="7">SUM(D91:D91)</f>
        <v>0</v>
      </c>
      <c r="E92" s="101">
        <f t="shared" si="7"/>
        <v>0</v>
      </c>
      <c r="F92" s="101">
        <f t="shared" si="7"/>
        <v>0</v>
      </c>
      <c r="G92" s="101">
        <f t="shared" si="7"/>
        <v>0</v>
      </c>
      <c r="H92" s="101">
        <f t="shared" si="7"/>
        <v>0</v>
      </c>
      <c r="I92" s="101">
        <f t="shared" si="7"/>
        <v>0</v>
      </c>
      <c r="J92" s="101">
        <f t="shared" si="7"/>
        <v>0</v>
      </c>
      <c r="K92" s="165">
        <f t="shared" si="7"/>
        <v>0</v>
      </c>
      <c r="L92" s="99">
        <f t="shared" si="7"/>
        <v>0</v>
      </c>
      <c r="M92" s="21">
        <f t="shared" si="7"/>
        <v>0</v>
      </c>
      <c r="N92" s="21">
        <f t="shared" si="7"/>
        <v>0</v>
      </c>
      <c r="O92" s="21">
        <f t="shared" si="7"/>
        <v>0</v>
      </c>
      <c r="P92" s="21">
        <f t="shared" si="7"/>
        <v>0</v>
      </c>
      <c r="Q92" s="100">
        <f t="shared" si="7"/>
        <v>0</v>
      </c>
      <c r="R92" s="40"/>
      <c r="S92" s="40"/>
      <c r="T92" s="40"/>
    </row>
    <row r="93" spans="1:20" ht="15.75" thickBot="1" x14ac:dyDescent="0.3">
      <c r="A93" s="190" t="s">
        <v>12</v>
      </c>
      <c r="B93" s="191"/>
      <c r="C93" s="191"/>
      <c r="D93" s="24">
        <f>D92</f>
        <v>0</v>
      </c>
      <c r="E93" s="24">
        <f t="shared" ref="E93:Q93" si="8">E92</f>
        <v>0</v>
      </c>
      <c r="F93" s="24">
        <f t="shared" si="8"/>
        <v>0</v>
      </c>
      <c r="G93" s="24">
        <f t="shared" si="8"/>
        <v>0</v>
      </c>
      <c r="H93" s="24">
        <f t="shared" si="8"/>
        <v>0</v>
      </c>
      <c r="I93" s="24">
        <f t="shared" si="8"/>
        <v>0</v>
      </c>
      <c r="J93" s="24">
        <f t="shared" si="8"/>
        <v>0</v>
      </c>
      <c r="K93" s="165">
        <f t="shared" si="8"/>
        <v>0</v>
      </c>
      <c r="L93" s="24">
        <f t="shared" si="8"/>
        <v>0</v>
      </c>
      <c r="M93" s="24">
        <f t="shared" si="8"/>
        <v>0</v>
      </c>
      <c r="N93" s="24">
        <f t="shared" si="8"/>
        <v>0</v>
      </c>
      <c r="O93" s="24">
        <f t="shared" si="8"/>
        <v>0</v>
      </c>
      <c r="P93" s="24">
        <f t="shared" si="8"/>
        <v>0</v>
      </c>
      <c r="Q93" s="24">
        <f t="shared" si="8"/>
        <v>0</v>
      </c>
      <c r="R93" s="41"/>
      <c r="S93" s="41"/>
      <c r="T93" s="41"/>
    </row>
    <row r="95" spans="1:20" ht="18.75" x14ac:dyDescent="0.3">
      <c r="A95" s="192" t="s">
        <v>33</v>
      </c>
      <c r="B95" s="192"/>
      <c r="C95" s="192"/>
      <c r="D95" s="192"/>
      <c r="E95" s="192"/>
      <c r="F95" s="192"/>
      <c r="G95" s="192"/>
      <c r="H95" s="192"/>
      <c r="I95" s="192"/>
      <c r="J95" s="192"/>
      <c r="K95" s="192"/>
      <c r="L95" s="192"/>
      <c r="M95" s="192"/>
      <c r="N95" s="192"/>
      <c r="O95" s="192"/>
      <c r="P95" s="192"/>
      <c r="Q95" s="192"/>
    </row>
    <row r="96" spans="1:20" s="175" customFormat="1" x14ac:dyDescent="0.25">
      <c r="E96" s="176" t="s">
        <v>35</v>
      </c>
      <c r="F96" s="176" t="s">
        <v>36</v>
      </c>
      <c r="G96" s="176" t="s">
        <v>18</v>
      </c>
      <c r="H96" s="176" t="s">
        <v>19</v>
      </c>
      <c r="I96" s="176" t="s">
        <v>20</v>
      </c>
      <c r="J96" s="162" t="s">
        <v>21</v>
      </c>
      <c r="K96" s="156" t="s">
        <v>17</v>
      </c>
      <c r="L96" s="162" t="s">
        <v>22</v>
      </c>
      <c r="M96" s="176" t="s">
        <v>23</v>
      </c>
      <c r="N96" s="176" t="s">
        <v>24</v>
      </c>
      <c r="O96" s="176" t="s">
        <v>25</v>
      </c>
      <c r="P96" s="176" t="s">
        <v>26</v>
      </c>
      <c r="Q96" s="176"/>
    </row>
    <row r="97" spans="1:17" ht="45" x14ac:dyDescent="0.25">
      <c r="A97" s="103" t="s">
        <v>62</v>
      </c>
      <c r="B97" s="11" t="s">
        <v>1</v>
      </c>
      <c r="C97" s="11" t="s">
        <v>0</v>
      </c>
      <c r="D97" s="11" t="s">
        <v>3</v>
      </c>
      <c r="E97" s="27" t="s">
        <v>61</v>
      </c>
      <c r="F97" s="27" t="s">
        <v>61</v>
      </c>
      <c r="G97" s="27" t="s">
        <v>61</v>
      </c>
      <c r="H97" s="27" t="s">
        <v>61</v>
      </c>
      <c r="I97" s="27" t="s">
        <v>61</v>
      </c>
      <c r="J97" s="50" t="s">
        <v>28</v>
      </c>
      <c r="K97" s="157" t="s">
        <v>61</v>
      </c>
      <c r="L97" s="27" t="s">
        <v>61</v>
      </c>
      <c r="M97" s="27" t="s">
        <v>61</v>
      </c>
      <c r="N97" s="27" t="s">
        <v>61</v>
      </c>
      <c r="O97" s="27" t="s">
        <v>61</v>
      </c>
      <c r="P97" s="27" t="s">
        <v>61</v>
      </c>
      <c r="Q97" s="14" t="s">
        <v>16</v>
      </c>
    </row>
    <row r="98" spans="1:17" ht="30" x14ac:dyDescent="0.25">
      <c r="A98" s="3">
        <v>1</v>
      </c>
      <c r="B98" s="148" t="s">
        <v>224</v>
      </c>
      <c r="C98" s="149" t="s">
        <v>227</v>
      </c>
      <c r="D98" s="174">
        <f>3240+23760</f>
        <v>27000</v>
      </c>
      <c r="E98" s="12">
        <v>0</v>
      </c>
      <c r="F98" s="12">
        <v>0</v>
      </c>
      <c r="G98" s="26">
        <v>0</v>
      </c>
      <c r="H98" s="26">
        <v>0</v>
      </c>
      <c r="I98" s="26">
        <v>0</v>
      </c>
      <c r="J98" s="166">
        <v>0</v>
      </c>
      <c r="K98" s="167">
        <v>27000</v>
      </c>
      <c r="L98" s="26">
        <v>0</v>
      </c>
      <c r="M98" s="12">
        <v>0</v>
      </c>
      <c r="N98" s="12">
        <v>0</v>
      </c>
      <c r="O98" s="12">
        <v>0</v>
      </c>
      <c r="P98" s="12">
        <v>0</v>
      </c>
      <c r="Q98" s="12">
        <f>SUM(E98:P98)</f>
        <v>27000</v>
      </c>
    </row>
    <row r="99" spans="1:17" ht="30" x14ac:dyDescent="0.25">
      <c r="A99" s="3">
        <f>1+A98</f>
        <v>2</v>
      </c>
      <c r="B99" s="148" t="s">
        <v>225</v>
      </c>
      <c r="C99" s="149" t="s">
        <v>228</v>
      </c>
      <c r="D99" s="174">
        <v>25500</v>
      </c>
      <c r="E99" s="12">
        <v>0</v>
      </c>
      <c r="F99" s="12">
        <v>0</v>
      </c>
      <c r="G99" s="26">
        <v>0</v>
      </c>
      <c r="H99" s="26">
        <v>0</v>
      </c>
      <c r="I99" s="26">
        <v>0</v>
      </c>
      <c r="J99" s="166">
        <v>0</v>
      </c>
      <c r="K99" s="167">
        <v>25500</v>
      </c>
      <c r="L99" s="26">
        <v>0</v>
      </c>
      <c r="M99" s="12">
        <v>0</v>
      </c>
      <c r="N99" s="12">
        <v>0</v>
      </c>
      <c r="O99" s="12">
        <v>0</v>
      </c>
      <c r="P99" s="12">
        <v>0</v>
      </c>
      <c r="Q99" s="12">
        <f>+K99</f>
        <v>25500</v>
      </c>
    </row>
    <row r="100" spans="1:17" ht="30.75" thickBot="1" x14ac:dyDescent="0.3">
      <c r="A100" s="3">
        <f t="shared" ref="A100" si="9">1+A99</f>
        <v>3</v>
      </c>
      <c r="B100" s="148" t="s">
        <v>226</v>
      </c>
      <c r="C100" s="149" t="s">
        <v>229</v>
      </c>
      <c r="D100" s="180">
        <v>25500</v>
      </c>
      <c r="E100" s="81">
        <v>0</v>
      </c>
      <c r="F100" s="81">
        <v>0</v>
      </c>
      <c r="G100" s="83">
        <v>0</v>
      </c>
      <c r="H100" s="83">
        <v>0</v>
      </c>
      <c r="I100" s="83">
        <v>0</v>
      </c>
      <c r="J100" s="182">
        <v>0</v>
      </c>
      <c r="K100" s="82">
        <v>25500</v>
      </c>
      <c r="L100" s="26">
        <v>0</v>
      </c>
      <c r="M100" s="12">
        <v>0</v>
      </c>
      <c r="N100" s="12">
        <v>0</v>
      </c>
      <c r="O100" s="12">
        <v>0</v>
      </c>
      <c r="P100" s="12">
        <v>0</v>
      </c>
      <c r="Q100" s="12">
        <f>+K100</f>
        <v>25500</v>
      </c>
    </row>
    <row r="101" spans="1:17" ht="15.75" thickBot="1" x14ac:dyDescent="0.3">
      <c r="A101" s="212" t="s">
        <v>15</v>
      </c>
      <c r="B101" s="201"/>
      <c r="C101" s="202"/>
      <c r="D101" s="181">
        <f>SUM(D98:D98)</f>
        <v>27000</v>
      </c>
      <c r="E101" s="183">
        <f>SUM(E98:E98)</f>
        <v>0</v>
      </c>
      <c r="F101" s="183">
        <f>SUM(F98:F98)</f>
        <v>0</v>
      </c>
      <c r="G101" s="184">
        <v>0</v>
      </c>
      <c r="H101" s="184">
        <f>SUM(H98:H98)</f>
        <v>0</v>
      </c>
      <c r="I101" s="184">
        <f>SUM(I98:I98)</f>
        <v>0</v>
      </c>
      <c r="J101" s="184">
        <f>SUM(J98:J98)</f>
        <v>0</v>
      </c>
      <c r="K101" s="185">
        <f>SUM(K98:K100)</f>
        <v>78000</v>
      </c>
      <c r="L101" s="184">
        <f t="shared" ref="L101:Q101" si="10">SUM(L98:L98)</f>
        <v>0</v>
      </c>
      <c r="M101" s="184">
        <f t="shared" si="10"/>
        <v>0</v>
      </c>
      <c r="N101" s="184">
        <f t="shared" si="10"/>
        <v>0</v>
      </c>
      <c r="O101" s="184">
        <f t="shared" si="10"/>
        <v>0</v>
      </c>
      <c r="P101" s="184">
        <f t="shared" si="10"/>
        <v>0</v>
      </c>
      <c r="Q101" s="179">
        <f t="shared" si="10"/>
        <v>27000</v>
      </c>
    </row>
    <row r="102" spans="1:17" ht="30" x14ac:dyDescent="0.25">
      <c r="A102" s="150">
        <v>1</v>
      </c>
      <c r="B102" s="148" t="s">
        <v>230</v>
      </c>
      <c r="C102" s="149" t="s">
        <v>231</v>
      </c>
      <c r="D102" s="174">
        <f>1080+7920</f>
        <v>9000</v>
      </c>
      <c r="E102" s="151">
        <v>0</v>
      </c>
      <c r="F102" s="151">
        <v>0</v>
      </c>
      <c r="G102" s="152">
        <v>0</v>
      </c>
      <c r="H102" s="152">
        <v>0</v>
      </c>
      <c r="I102" s="152">
        <v>0</v>
      </c>
      <c r="J102" s="26">
        <v>0</v>
      </c>
      <c r="K102" s="170">
        <v>9000</v>
      </c>
      <c r="L102" s="151">
        <v>0</v>
      </c>
      <c r="M102" s="151">
        <v>0</v>
      </c>
      <c r="N102" s="151">
        <v>0</v>
      </c>
      <c r="O102" s="151">
        <v>0</v>
      </c>
      <c r="P102" s="151">
        <v>0</v>
      </c>
      <c r="Q102" s="151">
        <f>SUM(E102:P102)</f>
        <v>9000</v>
      </c>
    </row>
    <row r="103" spans="1:17" ht="30" x14ac:dyDescent="0.25">
      <c r="A103" s="3">
        <f>1+A102</f>
        <v>2</v>
      </c>
      <c r="B103" s="148" t="s">
        <v>232</v>
      </c>
      <c r="C103" s="149" t="s">
        <v>217</v>
      </c>
      <c r="D103" s="174">
        <f>3207.6+23522.4</f>
        <v>26730</v>
      </c>
      <c r="E103" s="12">
        <v>0</v>
      </c>
      <c r="F103" s="12">
        <v>0</v>
      </c>
      <c r="G103" s="26">
        <v>0</v>
      </c>
      <c r="H103" s="26">
        <v>0</v>
      </c>
      <c r="I103" s="26">
        <v>0</v>
      </c>
      <c r="J103" s="26">
        <v>0</v>
      </c>
      <c r="K103" s="167">
        <f>+D103</f>
        <v>26730</v>
      </c>
      <c r="L103" s="12">
        <v>0</v>
      </c>
      <c r="M103" s="12">
        <v>0</v>
      </c>
      <c r="N103" s="12">
        <v>0</v>
      </c>
      <c r="O103" s="12">
        <v>0</v>
      </c>
      <c r="P103" s="12">
        <v>0</v>
      </c>
      <c r="Q103" s="12">
        <f t="shared" ref="Q103:Q105" si="11">SUM(E103:P103)</f>
        <v>26730</v>
      </c>
    </row>
    <row r="104" spans="1:17" ht="30" x14ac:dyDescent="0.25">
      <c r="A104" s="3">
        <f t="shared" ref="A104:A121" si="12">1+A103</f>
        <v>3</v>
      </c>
      <c r="B104" s="148" t="s">
        <v>233</v>
      </c>
      <c r="C104" s="149" t="s">
        <v>231</v>
      </c>
      <c r="D104" s="174">
        <f>1080+7920</f>
        <v>9000</v>
      </c>
      <c r="E104" s="12">
        <v>0</v>
      </c>
      <c r="F104" s="12">
        <v>0</v>
      </c>
      <c r="G104" s="26">
        <v>0</v>
      </c>
      <c r="H104" s="26">
        <v>0</v>
      </c>
      <c r="I104" s="26">
        <v>0</v>
      </c>
      <c r="J104" s="26">
        <v>0</v>
      </c>
      <c r="K104" s="167">
        <f t="shared" ref="K104:K121" si="13">+D104</f>
        <v>9000</v>
      </c>
      <c r="L104" s="12">
        <v>0</v>
      </c>
      <c r="M104" s="12">
        <v>0</v>
      </c>
      <c r="N104" s="12">
        <v>0</v>
      </c>
      <c r="O104" s="12">
        <v>0</v>
      </c>
      <c r="P104" s="12">
        <v>0</v>
      </c>
      <c r="Q104" s="12">
        <f t="shared" si="11"/>
        <v>9000</v>
      </c>
    </row>
    <row r="105" spans="1:17" ht="30" x14ac:dyDescent="0.25">
      <c r="A105" s="3">
        <f t="shared" si="12"/>
        <v>4</v>
      </c>
      <c r="B105" s="148" t="s">
        <v>234</v>
      </c>
      <c r="C105" s="149" t="s">
        <v>235</v>
      </c>
      <c r="D105" s="174">
        <f>2160+15840</f>
        <v>18000</v>
      </c>
      <c r="E105" s="12">
        <v>0</v>
      </c>
      <c r="F105" s="12">
        <v>0</v>
      </c>
      <c r="G105" s="26">
        <v>0</v>
      </c>
      <c r="H105" s="26">
        <v>0</v>
      </c>
      <c r="I105" s="26">
        <v>0</v>
      </c>
      <c r="J105" s="26">
        <v>0</v>
      </c>
      <c r="K105" s="167">
        <f t="shared" si="13"/>
        <v>18000</v>
      </c>
      <c r="L105" s="12">
        <v>0</v>
      </c>
      <c r="M105" s="12">
        <v>0</v>
      </c>
      <c r="N105" s="12">
        <v>0</v>
      </c>
      <c r="O105" s="12">
        <v>0</v>
      </c>
      <c r="P105" s="12">
        <v>0</v>
      </c>
      <c r="Q105" s="12">
        <f t="shared" si="11"/>
        <v>18000</v>
      </c>
    </row>
    <row r="106" spans="1:17" ht="30" x14ac:dyDescent="0.25">
      <c r="A106" s="3">
        <f t="shared" si="12"/>
        <v>5</v>
      </c>
      <c r="B106" s="148" t="s">
        <v>236</v>
      </c>
      <c r="C106" s="149" t="s">
        <v>237</v>
      </c>
      <c r="D106" s="174">
        <f>2160+15840</f>
        <v>18000</v>
      </c>
      <c r="E106" s="12">
        <v>0</v>
      </c>
      <c r="F106" s="12">
        <v>0</v>
      </c>
      <c r="G106" s="26">
        <v>0</v>
      </c>
      <c r="H106" s="26">
        <v>0</v>
      </c>
      <c r="I106" s="26">
        <v>0</v>
      </c>
      <c r="J106" s="26">
        <v>0</v>
      </c>
      <c r="K106" s="167">
        <f t="shared" si="13"/>
        <v>18000</v>
      </c>
      <c r="L106" s="12">
        <v>0</v>
      </c>
      <c r="M106" s="12">
        <v>0</v>
      </c>
      <c r="N106" s="12">
        <v>0</v>
      </c>
      <c r="O106" s="12">
        <v>0</v>
      </c>
      <c r="P106" s="12">
        <v>0</v>
      </c>
      <c r="Q106" s="12">
        <f>+K106</f>
        <v>18000</v>
      </c>
    </row>
    <row r="107" spans="1:17" ht="30" x14ac:dyDescent="0.25">
      <c r="A107" s="3">
        <f t="shared" si="12"/>
        <v>6</v>
      </c>
      <c r="B107" s="148" t="s">
        <v>238</v>
      </c>
      <c r="C107" s="149" t="s">
        <v>239</v>
      </c>
      <c r="D107" s="174">
        <f>9600+70400</f>
        <v>80000</v>
      </c>
      <c r="E107" s="12">
        <v>0</v>
      </c>
      <c r="F107" s="12">
        <v>0</v>
      </c>
      <c r="G107" s="26">
        <v>0</v>
      </c>
      <c r="H107" s="26">
        <v>0</v>
      </c>
      <c r="I107" s="26">
        <v>0</v>
      </c>
      <c r="J107" s="26">
        <v>0</v>
      </c>
      <c r="K107" s="167">
        <f t="shared" si="13"/>
        <v>80000</v>
      </c>
      <c r="L107" s="12">
        <v>0</v>
      </c>
      <c r="M107" s="12">
        <v>0</v>
      </c>
      <c r="N107" s="12">
        <v>0</v>
      </c>
      <c r="O107" s="12">
        <v>0</v>
      </c>
      <c r="P107" s="12">
        <v>0</v>
      </c>
      <c r="Q107" s="12">
        <f t="shared" ref="Q107:Q121" si="14">+K107</f>
        <v>80000</v>
      </c>
    </row>
    <row r="108" spans="1:17" ht="30" x14ac:dyDescent="0.25">
      <c r="A108" s="3">
        <f t="shared" si="12"/>
        <v>7</v>
      </c>
      <c r="B108" s="148" t="s">
        <v>240</v>
      </c>
      <c r="C108" s="149" t="s">
        <v>241</v>
      </c>
      <c r="D108" s="174">
        <f>9600+70400</f>
        <v>80000</v>
      </c>
      <c r="E108" s="12">
        <v>0</v>
      </c>
      <c r="F108" s="12">
        <v>0</v>
      </c>
      <c r="G108" s="26">
        <v>0</v>
      </c>
      <c r="H108" s="26">
        <v>0</v>
      </c>
      <c r="I108" s="26">
        <v>0</v>
      </c>
      <c r="J108" s="26">
        <v>0</v>
      </c>
      <c r="K108" s="167">
        <f t="shared" si="13"/>
        <v>80000</v>
      </c>
      <c r="L108" s="12">
        <v>0</v>
      </c>
      <c r="M108" s="12">
        <v>0</v>
      </c>
      <c r="N108" s="12">
        <v>0</v>
      </c>
      <c r="O108" s="12">
        <v>0</v>
      </c>
      <c r="P108" s="12">
        <v>0</v>
      </c>
      <c r="Q108" s="12">
        <f t="shared" si="14"/>
        <v>80000</v>
      </c>
    </row>
    <row r="109" spans="1:17" ht="30" x14ac:dyDescent="0.25">
      <c r="A109" s="3">
        <f t="shared" si="12"/>
        <v>8</v>
      </c>
      <c r="B109" s="148" t="s">
        <v>242</v>
      </c>
      <c r="C109" s="149" t="s">
        <v>243</v>
      </c>
      <c r="D109" s="174">
        <f t="shared" ref="D109:D111" si="15">2160+15840</f>
        <v>18000</v>
      </c>
      <c r="E109" s="12">
        <v>0</v>
      </c>
      <c r="F109" s="12">
        <v>0</v>
      </c>
      <c r="G109" s="26">
        <v>0</v>
      </c>
      <c r="H109" s="26">
        <v>0</v>
      </c>
      <c r="I109" s="26">
        <v>0</v>
      </c>
      <c r="J109" s="26">
        <v>0</v>
      </c>
      <c r="K109" s="167">
        <f t="shared" si="13"/>
        <v>18000</v>
      </c>
      <c r="L109" s="12">
        <v>0</v>
      </c>
      <c r="M109" s="12">
        <v>0</v>
      </c>
      <c r="N109" s="12">
        <v>0</v>
      </c>
      <c r="O109" s="12">
        <v>0</v>
      </c>
      <c r="P109" s="12">
        <v>0</v>
      </c>
      <c r="Q109" s="12">
        <f t="shared" si="14"/>
        <v>18000</v>
      </c>
    </row>
    <row r="110" spans="1:17" ht="30" x14ac:dyDescent="0.25">
      <c r="A110" s="3">
        <f t="shared" si="12"/>
        <v>9</v>
      </c>
      <c r="B110" s="148" t="s">
        <v>244</v>
      </c>
      <c r="C110" s="149" t="s">
        <v>245</v>
      </c>
      <c r="D110" s="174">
        <f t="shared" si="15"/>
        <v>18000</v>
      </c>
      <c r="E110" s="12">
        <v>0</v>
      </c>
      <c r="F110" s="12">
        <v>0</v>
      </c>
      <c r="G110" s="26">
        <v>0</v>
      </c>
      <c r="H110" s="26">
        <v>0</v>
      </c>
      <c r="I110" s="26">
        <v>0</v>
      </c>
      <c r="J110" s="26">
        <v>0</v>
      </c>
      <c r="K110" s="167">
        <f t="shared" si="13"/>
        <v>18000</v>
      </c>
      <c r="L110" s="12">
        <v>0</v>
      </c>
      <c r="M110" s="12">
        <v>0</v>
      </c>
      <c r="N110" s="12">
        <v>0</v>
      </c>
      <c r="O110" s="12">
        <v>0</v>
      </c>
      <c r="P110" s="12">
        <v>0</v>
      </c>
      <c r="Q110" s="12">
        <f t="shared" si="14"/>
        <v>18000</v>
      </c>
    </row>
    <row r="111" spans="1:17" ht="30" x14ac:dyDescent="0.25">
      <c r="A111" s="3">
        <f t="shared" si="12"/>
        <v>10</v>
      </c>
      <c r="B111" s="148" t="s">
        <v>246</v>
      </c>
      <c r="C111" s="149" t="s">
        <v>247</v>
      </c>
      <c r="D111" s="174">
        <f t="shared" si="15"/>
        <v>18000</v>
      </c>
      <c r="E111" s="12">
        <v>0</v>
      </c>
      <c r="F111" s="12">
        <v>0</v>
      </c>
      <c r="G111" s="26">
        <v>0</v>
      </c>
      <c r="H111" s="26">
        <v>0</v>
      </c>
      <c r="I111" s="26">
        <v>0</v>
      </c>
      <c r="J111" s="26">
        <v>0</v>
      </c>
      <c r="K111" s="167">
        <f t="shared" si="13"/>
        <v>18000</v>
      </c>
      <c r="L111" s="12">
        <v>0</v>
      </c>
      <c r="M111" s="12">
        <v>0</v>
      </c>
      <c r="N111" s="12">
        <v>0</v>
      </c>
      <c r="O111" s="12">
        <v>0</v>
      </c>
      <c r="P111" s="12">
        <v>0</v>
      </c>
      <c r="Q111" s="12">
        <f t="shared" si="14"/>
        <v>18000</v>
      </c>
    </row>
    <row r="112" spans="1:17" ht="30" x14ac:dyDescent="0.25">
      <c r="A112" s="3">
        <f t="shared" si="12"/>
        <v>11</v>
      </c>
      <c r="B112" s="148" t="s">
        <v>248</v>
      </c>
      <c r="C112" s="149" t="s">
        <v>249</v>
      </c>
      <c r="D112" s="174">
        <v>33600</v>
      </c>
      <c r="E112" s="12">
        <v>0</v>
      </c>
      <c r="F112" s="12">
        <v>0</v>
      </c>
      <c r="G112" s="26">
        <v>0</v>
      </c>
      <c r="H112" s="26">
        <v>0</v>
      </c>
      <c r="I112" s="26">
        <v>0</v>
      </c>
      <c r="J112" s="26">
        <v>0</v>
      </c>
      <c r="K112" s="167">
        <f t="shared" si="13"/>
        <v>33600</v>
      </c>
      <c r="L112" s="12">
        <v>0</v>
      </c>
      <c r="M112" s="12">
        <v>0</v>
      </c>
      <c r="N112" s="12">
        <v>0</v>
      </c>
      <c r="O112" s="12">
        <v>0</v>
      </c>
      <c r="P112" s="12">
        <v>0</v>
      </c>
      <c r="Q112" s="12">
        <f t="shared" si="14"/>
        <v>33600</v>
      </c>
    </row>
    <row r="113" spans="1:17" ht="30" x14ac:dyDescent="0.25">
      <c r="A113" s="3">
        <f t="shared" si="12"/>
        <v>12</v>
      </c>
      <c r="B113" s="148" t="s">
        <v>250</v>
      </c>
      <c r="C113" s="149" t="s">
        <v>251</v>
      </c>
      <c r="D113" s="174">
        <v>31500</v>
      </c>
      <c r="E113" s="12">
        <v>0</v>
      </c>
      <c r="F113" s="12">
        <v>0</v>
      </c>
      <c r="G113" s="26">
        <v>0</v>
      </c>
      <c r="H113" s="26">
        <v>0</v>
      </c>
      <c r="I113" s="26">
        <v>0</v>
      </c>
      <c r="J113" s="26">
        <v>0</v>
      </c>
      <c r="K113" s="167">
        <f t="shared" si="13"/>
        <v>31500</v>
      </c>
      <c r="L113" s="12">
        <v>0</v>
      </c>
      <c r="M113" s="12">
        <v>0</v>
      </c>
      <c r="N113" s="12">
        <v>0</v>
      </c>
      <c r="O113" s="12">
        <v>0</v>
      </c>
      <c r="P113" s="12">
        <v>0</v>
      </c>
      <c r="Q113" s="12">
        <f t="shared" si="14"/>
        <v>31500</v>
      </c>
    </row>
    <row r="114" spans="1:17" ht="30" x14ac:dyDescent="0.25">
      <c r="A114" s="3">
        <f t="shared" si="12"/>
        <v>13</v>
      </c>
      <c r="B114" s="148" t="s">
        <v>252</v>
      </c>
      <c r="C114" s="149" t="s">
        <v>222</v>
      </c>
      <c r="D114" s="174">
        <v>21000</v>
      </c>
      <c r="E114" s="12">
        <v>0</v>
      </c>
      <c r="F114" s="12">
        <v>0</v>
      </c>
      <c r="G114" s="26">
        <v>0</v>
      </c>
      <c r="H114" s="26">
        <v>0</v>
      </c>
      <c r="I114" s="26">
        <v>0</v>
      </c>
      <c r="J114" s="26">
        <v>0</v>
      </c>
      <c r="K114" s="167">
        <f t="shared" si="13"/>
        <v>21000</v>
      </c>
      <c r="L114" s="12">
        <v>0</v>
      </c>
      <c r="M114" s="12">
        <v>0</v>
      </c>
      <c r="N114" s="12">
        <v>0</v>
      </c>
      <c r="O114" s="12">
        <v>0</v>
      </c>
      <c r="P114" s="12">
        <v>0</v>
      </c>
      <c r="Q114" s="12">
        <f t="shared" si="14"/>
        <v>21000</v>
      </c>
    </row>
    <row r="115" spans="1:17" ht="30" x14ac:dyDescent="0.25">
      <c r="A115" s="3">
        <f t="shared" si="12"/>
        <v>14</v>
      </c>
      <c r="B115" s="148" t="s">
        <v>253</v>
      </c>
      <c r="C115" s="149" t="s">
        <v>254</v>
      </c>
      <c r="D115" s="174">
        <v>35000</v>
      </c>
      <c r="E115" s="12">
        <v>0</v>
      </c>
      <c r="F115" s="12">
        <v>0</v>
      </c>
      <c r="G115" s="26">
        <v>0</v>
      </c>
      <c r="H115" s="26">
        <v>0</v>
      </c>
      <c r="I115" s="26">
        <v>0</v>
      </c>
      <c r="J115" s="26">
        <v>0</v>
      </c>
      <c r="K115" s="167">
        <f t="shared" si="13"/>
        <v>35000</v>
      </c>
      <c r="L115" s="12">
        <v>0</v>
      </c>
      <c r="M115" s="12">
        <v>0</v>
      </c>
      <c r="N115" s="12">
        <v>0</v>
      </c>
      <c r="O115" s="12">
        <v>0</v>
      </c>
      <c r="P115" s="12">
        <v>0</v>
      </c>
      <c r="Q115" s="12">
        <f>+K115</f>
        <v>35000</v>
      </c>
    </row>
    <row r="116" spans="1:17" ht="30" x14ac:dyDescent="0.25">
      <c r="A116" s="3">
        <f t="shared" si="12"/>
        <v>15</v>
      </c>
      <c r="B116" s="148" t="s">
        <v>255</v>
      </c>
      <c r="C116" s="149" t="s">
        <v>256</v>
      </c>
      <c r="D116" s="174">
        <v>33600</v>
      </c>
      <c r="E116" s="12">
        <v>0</v>
      </c>
      <c r="F116" s="12">
        <v>0</v>
      </c>
      <c r="G116" s="26">
        <v>0</v>
      </c>
      <c r="H116" s="26">
        <v>0</v>
      </c>
      <c r="I116" s="26">
        <v>0</v>
      </c>
      <c r="J116" s="26">
        <v>0</v>
      </c>
      <c r="K116" s="167">
        <f t="shared" si="13"/>
        <v>33600</v>
      </c>
      <c r="L116" s="12">
        <v>0</v>
      </c>
      <c r="M116" s="12">
        <v>0</v>
      </c>
      <c r="N116" s="12">
        <v>0</v>
      </c>
      <c r="O116" s="12">
        <v>0</v>
      </c>
      <c r="P116" s="12">
        <v>0</v>
      </c>
      <c r="Q116" s="12">
        <f t="shared" si="14"/>
        <v>33600</v>
      </c>
    </row>
    <row r="117" spans="1:17" ht="30" x14ac:dyDescent="0.25">
      <c r="A117" s="3">
        <f t="shared" si="12"/>
        <v>16</v>
      </c>
      <c r="B117" s="148" t="s">
        <v>257</v>
      </c>
      <c r="C117" s="149" t="s">
        <v>258</v>
      </c>
      <c r="D117" s="174">
        <v>29400</v>
      </c>
      <c r="E117" s="12">
        <v>0</v>
      </c>
      <c r="F117" s="12">
        <v>0</v>
      </c>
      <c r="G117" s="26">
        <v>0</v>
      </c>
      <c r="H117" s="26">
        <v>0</v>
      </c>
      <c r="I117" s="26">
        <v>0</v>
      </c>
      <c r="J117" s="26">
        <v>0</v>
      </c>
      <c r="K117" s="167">
        <f t="shared" si="13"/>
        <v>29400</v>
      </c>
      <c r="L117" s="12">
        <v>0</v>
      </c>
      <c r="M117" s="12">
        <v>0</v>
      </c>
      <c r="N117" s="12">
        <v>0</v>
      </c>
      <c r="O117" s="12">
        <v>0</v>
      </c>
      <c r="P117" s="12">
        <v>0</v>
      </c>
      <c r="Q117" s="12">
        <f t="shared" si="14"/>
        <v>29400</v>
      </c>
    </row>
    <row r="118" spans="1:17" ht="30" x14ac:dyDescent="0.25">
      <c r="A118" s="3">
        <f t="shared" si="12"/>
        <v>17</v>
      </c>
      <c r="B118" s="148" t="s">
        <v>259</v>
      </c>
      <c r="C118" s="149" t="s">
        <v>227</v>
      </c>
      <c r="D118" s="174">
        <v>63000</v>
      </c>
      <c r="E118" s="12">
        <v>0</v>
      </c>
      <c r="F118" s="12">
        <v>0</v>
      </c>
      <c r="G118" s="26">
        <v>0</v>
      </c>
      <c r="H118" s="26">
        <v>0</v>
      </c>
      <c r="I118" s="26">
        <v>0</v>
      </c>
      <c r="J118" s="26">
        <v>0</v>
      </c>
      <c r="K118" s="167">
        <f t="shared" si="13"/>
        <v>63000</v>
      </c>
      <c r="L118" s="12">
        <v>0</v>
      </c>
      <c r="M118" s="12">
        <v>0</v>
      </c>
      <c r="N118" s="12">
        <v>0</v>
      </c>
      <c r="O118" s="12">
        <v>0</v>
      </c>
      <c r="P118" s="12">
        <v>0</v>
      </c>
      <c r="Q118" s="12">
        <f t="shared" si="14"/>
        <v>63000</v>
      </c>
    </row>
    <row r="119" spans="1:17" ht="30" x14ac:dyDescent="0.25">
      <c r="A119" s="3">
        <f t="shared" si="12"/>
        <v>18</v>
      </c>
      <c r="B119" s="148" t="s">
        <v>260</v>
      </c>
      <c r="C119" s="149" t="s">
        <v>261</v>
      </c>
      <c r="D119" s="174">
        <v>14850</v>
      </c>
      <c r="E119" s="12">
        <v>0</v>
      </c>
      <c r="F119" s="12">
        <v>0</v>
      </c>
      <c r="G119" s="26">
        <v>0</v>
      </c>
      <c r="H119" s="26">
        <v>0</v>
      </c>
      <c r="I119" s="26">
        <v>0</v>
      </c>
      <c r="J119" s="26">
        <v>0</v>
      </c>
      <c r="K119" s="167">
        <f>+D119</f>
        <v>14850</v>
      </c>
      <c r="L119" s="12">
        <v>0</v>
      </c>
      <c r="M119" s="12">
        <v>0</v>
      </c>
      <c r="N119" s="12">
        <v>0</v>
      </c>
      <c r="O119" s="12">
        <v>0</v>
      </c>
      <c r="P119" s="12">
        <v>0</v>
      </c>
      <c r="Q119" s="12">
        <f t="shared" si="14"/>
        <v>14850</v>
      </c>
    </row>
    <row r="120" spans="1:17" ht="30" x14ac:dyDescent="0.25">
      <c r="A120" s="3">
        <f t="shared" si="12"/>
        <v>19</v>
      </c>
      <c r="B120" s="148" t="s">
        <v>262</v>
      </c>
      <c r="C120" s="149" t="s">
        <v>263</v>
      </c>
      <c r="D120" s="174">
        <v>17850</v>
      </c>
      <c r="E120" s="12">
        <v>0</v>
      </c>
      <c r="F120" s="12">
        <v>0</v>
      </c>
      <c r="G120" s="26">
        <v>0</v>
      </c>
      <c r="H120" s="26">
        <v>0</v>
      </c>
      <c r="I120" s="26">
        <v>0</v>
      </c>
      <c r="J120" s="26">
        <v>0</v>
      </c>
      <c r="K120" s="167">
        <f t="shared" si="13"/>
        <v>17850</v>
      </c>
      <c r="L120" s="12">
        <v>0</v>
      </c>
      <c r="M120" s="12">
        <v>0</v>
      </c>
      <c r="N120" s="12">
        <v>0</v>
      </c>
      <c r="O120" s="12">
        <v>0</v>
      </c>
      <c r="P120" s="12">
        <v>0</v>
      </c>
      <c r="Q120" s="12">
        <f t="shared" si="14"/>
        <v>17850</v>
      </c>
    </row>
    <row r="121" spans="1:17" ht="30.75" thickBot="1" x14ac:dyDescent="0.3">
      <c r="A121" s="3">
        <f t="shared" si="12"/>
        <v>20</v>
      </c>
      <c r="B121" s="148" t="s">
        <v>264</v>
      </c>
      <c r="C121" s="149" t="s">
        <v>265</v>
      </c>
      <c r="D121" s="174">
        <v>90000</v>
      </c>
      <c r="E121" s="12">
        <v>0</v>
      </c>
      <c r="F121" s="12">
        <v>0</v>
      </c>
      <c r="G121" s="26">
        <v>0</v>
      </c>
      <c r="H121" s="26">
        <v>0</v>
      </c>
      <c r="I121" s="26">
        <v>0</v>
      </c>
      <c r="J121" s="26">
        <v>0</v>
      </c>
      <c r="K121" s="167">
        <f t="shared" si="13"/>
        <v>90000</v>
      </c>
      <c r="L121" s="12">
        <v>0</v>
      </c>
      <c r="M121" s="12">
        <v>0</v>
      </c>
      <c r="N121" s="12">
        <v>0</v>
      </c>
      <c r="O121" s="12">
        <v>0</v>
      </c>
      <c r="P121" s="12">
        <v>0</v>
      </c>
      <c r="Q121" s="12">
        <f t="shared" si="14"/>
        <v>90000</v>
      </c>
    </row>
    <row r="122" spans="1:17" ht="15.75" thickBot="1" x14ac:dyDescent="0.3">
      <c r="A122" s="209" t="s">
        <v>34</v>
      </c>
      <c r="B122" s="210"/>
      <c r="C122" s="211"/>
      <c r="D122" s="92">
        <f>SUM(D102:D121)</f>
        <v>664530</v>
      </c>
      <c r="E122" s="181">
        <f t="shared" ref="E122:P122" si="16">SUM(E102:E102)</f>
        <v>0</v>
      </c>
      <c r="F122" s="181">
        <f t="shared" si="16"/>
        <v>0</v>
      </c>
      <c r="G122" s="186">
        <f t="shared" si="16"/>
        <v>0</v>
      </c>
      <c r="H122" s="186">
        <f t="shared" si="16"/>
        <v>0</v>
      </c>
      <c r="I122" s="186">
        <f t="shared" si="16"/>
        <v>0</v>
      </c>
      <c r="J122" s="186">
        <f t="shared" si="16"/>
        <v>0</v>
      </c>
      <c r="K122" s="187">
        <f t="shared" si="16"/>
        <v>9000</v>
      </c>
      <c r="L122" s="181">
        <f t="shared" si="16"/>
        <v>0</v>
      </c>
      <c r="M122" s="181">
        <f t="shared" si="16"/>
        <v>0</v>
      </c>
      <c r="N122" s="181">
        <f t="shared" si="16"/>
        <v>0</v>
      </c>
      <c r="O122" s="181">
        <f t="shared" si="16"/>
        <v>0</v>
      </c>
      <c r="P122" s="181">
        <f t="shared" si="16"/>
        <v>0</v>
      </c>
      <c r="Q122" s="90">
        <f>SUM(I122:P122)</f>
        <v>9000</v>
      </c>
    </row>
    <row r="123" spans="1:17" ht="15.75" thickBot="1" x14ac:dyDescent="0.3">
      <c r="A123" s="208" t="s">
        <v>12</v>
      </c>
      <c r="B123" s="208"/>
      <c r="C123" s="208"/>
      <c r="D123" s="24">
        <f>D101+D122</f>
        <v>691530</v>
      </c>
      <c r="E123" s="23">
        <f>E101+E122</f>
        <v>0</v>
      </c>
      <c r="F123" s="23">
        <f>F101+F122</f>
        <v>0</v>
      </c>
      <c r="G123" s="23">
        <f>G122+G101</f>
        <v>0</v>
      </c>
      <c r="H123" s="23">
        <f t="shared" ref="H123:P123" si="17">H101</f>
        <v>0</v>
      </c>
      <c r="I123" s="23">
        <f t="shared" si="17"/>
        <v>0</v>
      </c>
      <c r="J123" s="108">
        <f>SUM(+J101+J122)</f>
        <v>0</v>
      </c>
      <c r="K123" s="161">
        <f t="shared" si="17"/>
        <v>78000</v>
      </c>
      <c r="L123" s="23">
        <f t="shared" si="17"/>
        <v>0</v>
      </c>
      <c r="M123" s="23">
        <f t="shared" si="17"/>
        <v>0</v>
      </c>
      <c r="N123" s="23">
        <f t="shared" si="17"/>
        <v>0</v>
      </c>
      <c r="O123" s="23">
        <f t="shared" si="17"/>
        <v>0</v>
      </c>
      <c r="P123" s="23">
        <f t="shared" si="17"/>
        <v>0</v>
      </c>
      <c r="Q123" s="23">
        <f>SUM(J123:P123)</f>
        <v>78000</v>
      </c>
    </row>
  </sheetData>
  <mergeCells count="12">
    <mergeCell ref="A123:C123"/>
    <mergeCell ref="A2:Q2"/>
    <mergeCell ref="A7:C7"/>
    <mergeCell ref="A85:C85"/>
    <mergeCell ref="A86:C86"/>
    <mergeCell ref="A88:Q88"/>
    <mergeCell ref="A93:C93"/>
    <mergeCell ref="A95:Q95"/>
    <mergeCell ref="A101:C101"/>
    <mergeCell ref="A122:C122"/>
    <mergeCell ref="A9:C9"/>
    <mergeCell ref="A92:C9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SubGrupo de Gasto 18 Febrero</vt:lpstr>
      <vt:lpstr>SubGrupo de Gasto 18 Marzo</vt:lpstr>
      <vt:lpstr>SubGrupo de Gasto 18 Abril</vt:lpstr>
      <vt:lpstr>SubGrupo de Gasto 18 Mayo</vt:lpstr>
      <vt:lpstr>SubGrupo de Gasto 18 Junio</vt:lpstr>
      <vt:lpstr>SubGrupo de Gasto 18 Julio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UDAF-VIDER</dc:creator>
  <cp:lastModifiedBy>Sandra Patricia Montavan</cp:lastModifiedBy>
  <cp:lastPrinted>2017-09-07T17:22:01Z</cp:lastPrinted>
  <dcterms:created xsi:type="dcterms:W3CDTF">2017-04-20T20:18:33Z</dcterms:created>
  <dcterms:modified xsi:type="dcterms:W3CDTF">2019-08-05T17:28:00Z</dcterms:modified>
</cp:coreProperties>
</file>