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/>
  </bookViews>
  <sheets>
    <sheet name="N4" sheetId="9" r:id="rId1"/>
  </sheets>
  <calcPr calcId="145621"/>
</workbook>
</file>

<file path=xl/calcChain.xml><?xml version="1.0" encoding="utf-8"?>
<calcChain xmlns="http://schemas.openxmlformats.org/spreadsheetml/2006/main">
  <c r="J15" i="9" l="1"/>
  <c r="N15" i="9" s="1"/>
  <c r="P15" i="9" s="1"/>
  <c r="A16" i="9"/>
  <c r="A15" i="9"/>
  <c r="J13" i="9"/>
  <c r="N13" i="9" s="1"/>
  <c r="P13" i="9" s="1"/>
  <c r="N22" i="9" l="1"/>
  <c r="P22" i="9" s="1"/>
  <c r="J22" i="9"/>
  <c r="P53" i="9" l="1"/>
  <c r="J14" i="9" l="1"/>
  <c r="J21" i="9"/>
  <c r="J17" i="9"/>
  <c r="J16" i="9"/>
  <c r="N16" i="9" s="1"/>
  <c r="P16" i="9" s="1"/>
  <c r="J23" i="9"/>
  <c r="J20" i="9"/>
  <c r="J19" i="9"/>
  <c r="N19" i="9" s="1"/>
  <c r="P19" i="9" s="1"/>
  <c r="J18" i="9"/>
  <c r="J12" i="9"/>
  <c r="N12" i="9" s="1"/>
  <c r="P12" i="9" s="1"/>
  <c r="P52" i="9"/>
  <c r="P51" i="9"/>
  <c r="P50" i="9"/>
  <c r="P49" i="9"/>
  <c r="P48" i="9"/>
  <c r="P47" i="9"/>
  <c r="P46" i="9"/>
  <c r="P45" i="9"/>
  <c r="P44" i="9"/>
  <c r="P43" i="9"/>
  <c r="P42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M41" i="9"/>
  <c r="P41" i="9" s="1"/>
  <c r="N25" i="9"/>
  <c r="P25" i="9" s="1"/>
  <c r="N24" i="9"/>
  <c r="P24" i="9" s="1"/>
  <c r="N23" i="9"/>
  <c r="P23" i="9" s="1"/>
  <c r="N21" i="9"/>
  <c r="P21" i="9" s="1"/>
  <c r="N20" i="9"/>
  <c r="P20" i="9" s="1"/>
  <c r="N18" i="9"/>
  <c r="P18" i="9" s="1"/>
  <c r="N17" i="9"/>
  <c r="P17" i="9" s="1"/>
  <c r="N14" i="9"/>
  <c r="P14" i="9" s="1"/>
  <c r="A13" i="9"/>
  <c r="A14" i="9" s="1"/>
  <c r="A17" i="9" s="1"/>
  <c r="A18" i="9" s="1"/>
  <c r="A19" i="9" s="1"/>
  <c r="A20" i="9" s="1"/>
  <c r="A21" i="9" s="1"/>
  <c r="A22" i="9" l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</calcChain>
</file>

<file path=xl/sharedStrings.xml><?xml version="1.0" encoding="utf-8"?>
<sst xmlns="http://schemas.openxmlformats.org/spreadsheetml/2006/main" count="195" uniqueCount="111">
  <si>
    <t>Empleado/Servidor Público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</si>
  <si>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</si>
  <si>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</si>
  <si>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</si>
  <si>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</si>
  <si>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</si>
  <si>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</si>
  <si>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</si>
  <si>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</si>
  <si>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</si>
  <si>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</si>
  <si>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</si>
  <si>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</si>
  <si>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</si>
  <si>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</si>
  <si>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</si>
  <si>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</si>
  <si>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</si>
  <si>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REMUNERACIONES DE EMPLEADOS Y SERVIDORES PÚBLICOS</t>
  </si>
  <si>
    <t>ENTIDAD: VICEMINISTERIO DE DESARROLLO ECONOMICO RURAL</t>
  </si>
  <si>
    <t>DIRECTOR: LIC. EHVER AROLDO GARCIA MANSILLA</t>
  </si>
  <si>
    <t>HORARIO DE ATENCIÓN: 7:00 A 15:00 HORAS</t>
  </si>
  <si>
    <t>EHVER AROLDO GARCIA MANSILLA</t>
  </si>
  <si>
    <t>ANA ESTEFANIA DE LEON BAC</t>
  </si>
  <si>
    <t xml:space="preserve">JERONIMO (U.N.) AGUILAR FUENTES </t>
  </si>
  <si>
    <t xml:space="preserve">HENRY DAVID CARDONA FIGUEROA </t>
  </si>
  <si>
    <t>ANTONIO ALBERTO FUNEZ LOPEZ</t>
  </si>
  <si>
    <t>OSCAR LEONEL ZAMORA CHAJON</t>
  </si>
  <si>
    <t>SIMARI CAROLINA PISABAJ TIZOL</t>
  </si>
  <si>
    <t>OMAR RENATO OSORIO JARQUIN</t>
  </si>
  <si>
    <t>GRACIELA MIRON GUERRA DE MONROY</t>
  </si>
  <si>
    <t>OSBERTO BENJAMIN PAIZ</t>
  </si>
  <si>
    <t>JOSE LUIS EDUARDO MENDEZ SINAY</t>
  </si>
  <si>
    <t xml:space="preserve">HECTOR MANUEL HERRERA GONZALEZ </t>
  </si>
  <si>
    <t>EDWIN FERNANDO LEON SAAVEDRA</t>
  </si>
  <si>
    <t>OSCAR EDUARDO ROSALES REYES</t>
  </si>
  <si>
    <t>MARIO RENE AJMAC PAYES</t>
  </si>
  <si>
    <t>JOSSELYN DEL ROSARIO PERALTA HERNANDEZ</t>
  </si>
  <si>
    <t>VERA LUCIA SANCHEZ GARCIA</t>
  </si>
  <si>
    <t>JOSE ALBERTO MONROY GUTIERREZ</t>
  </si>
  <si>
    <t>LUIS ALBERTO CABRERA QUIÑONEZ</t>
  </si>
  <si>
    <t>JAVIER DE JESUS CARRERA CRUZ</t>
  </si>
  <si>
    <t>MARIA DEL ROSARIO FERNANDEZ LUCERO DE REYNOSA</t>
  </si>
  <si>
    <t>LUZ MARIA HERRERA ORTIZ DE MANSILLA</t>
  </si>
  <si>
    <t>OTILIA SACULIBAL DE LEVERON</t>
  </si>
  <si>
    <t>HUGO RENE ORELLANA</t>
  </si>
  <si>
    <t>SONIA ELIZABETH REYES LEIVA DE GARCIA</t>
  </si>
  <si>
    <t>CINDY JULISSA GONZALEZ</t>
  </si>
  <si>
    <t>ENMA JOHANA CUMES MARQUEZ</t>
  </si>
  <si>
    <t>LUIS ALBERTO CARRERA AGUIRRE</t>
  </si>
  <si>
    <t>MARIA DE LOS ANGELES RIVAS LOPEZ</t>
  </si>
  <si>
    <t>EDWIN DAVID RAMIREZ ZAMORA</t>
  </si>
  <si>
    <t>SELVYN OMAR ZENTENO GARCIA</t>
  </si>
  <si>
    <t>JOSÉ LEONEL CABRERA</t>
  </si>
  <si>
    <t>MARIA EUGENIA GONZALEZ ARGUETA DE ARIAS</t>
  </si>
  <si>
    <t>JUAN GABRIEL RECINOS SALGUERO</t>
  </si>
  <si>
    <t>DEYBELIN ACEITUNO MUÑOZ</t>
  </si>
  <si>
    <t>MERLEN DAYANA DEL ROSARIO BAL CUMEZ</t>
  </si>
  <si>
    <t>SANDRA PATRICIA RODRIGUEZ COC</t>
  </si>
  <si>
    <t>CEILA DOLORES MARTÍNEZ CASTRO</t>
  </si>
  <si>
    <t>JEFE FINANCIERO ADMINISTRATIVO</t>
  </si>
  <si>
    <t>ENCARGADO DE PRESUPUESTO</t>
  </si>
  <si>
    <t>AUXILIAR DE CONTRATACIONES</t>
  </si>
  <si>
    <t>ENCARGADO DE ALMACEN</t>
  </si>
  <si>
    <t>ENCARGADO DE TESORERIA</t>
  </si>
  <si>
    <t>ENCARGADO DE CONTABILDAD</t>
  </si>
  <si>
    <t>ENCARGADO DE INVENTARIOS</t>
  </si>
  <si>
    <t>FUNCIONES DE AUXILIAR DE CONTABILIDAD A PARTIR DEL 20-5-2020</t>
  </si>
  <si>
    <t>FUNCIONES DE AUXILIAR DE CONTRATACIONES REINSTALADA A PARTIR DEL 26-3-2019</t>
  </si>
  <si>
    <t>APOYO ALAREA DE INVENTARIOS</t>
  </si>
  <si>
    <t>APOYO AL AREA DE INVENTARIOS</t>
  </si>
  <si>
    <t>Apoyo en las actividades relacionadas al área de recursos humanos que se  desarrollan en la Unidad Desconcentrada de Administración Financiera del Viceministerio de Desarrollo Económico Rural</t>
  </si>
  <si>
    <t>Apoyo técnico a los diversos procesos realizados en el área de inventarios de la Unidad Desconcentrada de Administración Financiera y administrativa del Viceministerio de Desarrollo Económico Rural</t>
  </si>
  <si>
    <t>Apoyo en actividades de servicios de conducción y mensajería que se desarrollan en la Unidad Desconcentrada de Administración financiera y administrativa del Viceministerio de Desarrollo Económico Rural</t>
  </si>
  <si>
    <t xml:space="preserve">Apoyo en las actividades que se realizan en el área de contabilidad de la Unidad Desconcentrada de Administración Financiera y Administrativa del Viceministerio de Desarrollo Económico Rural </t>
  </si>
  <si>
    <t>Apoyo en las actividades administrativas que se desarrollan en el viceministerio de Desarrollo Económico Rural</t>
  </si>
  <si>
    <t>Apoyo en las actividades administrativas que se desarrollan en la Unidad Desconcentrada de Administracion Finanicera y Administrativa -UDAFA- Del viceministerio de Desarrollo Económico Rural</t>
  </si>
  <si>
    <t>Apoyo en las actividades que se realizan en el área de almacén  de la Unidad Desconcentrada de Administración Financiera y Administrativa del Viceministerio de Desarrollo Económico Rural</t>
  </si>
  <si>
    <t>Apoyo en la planificacion y Programacion de las Actividades que se desarrollan en las unidades del Viceministerio de Desarrollo Economico Rural.</t>
  </si>
  <si>
    <t>Apoyo técnico en las actividades que se realizan en el área de presupuesto de la Unidad Desconcentrada de Administración Financiera y Administrativa del Viceministerio de Desarrollo Economico Rural.</t>
  </si>
  <si>
    <t>Apoyo en las actividades que se realizan en el área de almacén de la Unidad Desconcentrada de Administración Financiera y Administrativa del Viceministerio de Desarrollo Economico Rural.</t>
  </si>
  <si>
    <t>Apoyo en actividades de mantenimiento y limpieza que se desarrollan en la Unidad Desconcentrada de Administracion Financiera y Administrativa del Viceministerio de Desarrollo Economico Rural</t>
  </si>
  <si>
    <t>Apoyo en las actividades administrativas que se desarrollan la unida desconcentrada de administracion financiera y administrativa del viceministerio de Desarrollo Económico Rural</t>
  </si>
  <si>
    <t>Apoyo Técnico A Las Diversas Actividades Que Se Desarrollan En El Área De Presupuesto En La Unidad Desconcentrada De Administración Financiera Y Administrativa Del Viceministerio De Desarrollo Económico Rural</t>
  </si>
  <si>
    <t>Apoyo profesional a las Actividades Que Se Realizan En El Área De Presupuesto De La Unidad Desconcentrada De Administración Financiera Y Administrativa Del Viceministerio De Desarrollo Económico Rural</t>
  </si>
  <si>
    <t>Apoyo profesional a Los Diversos Procesos Realizados En El Área De Transportes De La Unidad Desconcentrada De Administración Financiera Y Administrativa Del Viceministerio De Desarrollo Económico Rural</t>
  </si>
  <si>
    <t>Apoyo tecnico al area juridica de la Unidad Desconcentrada de Admininstracion Financiera y Administrativa del Viceministerio de Desarrollo Economico Rural</t>
  </si>
  <si>
    <t>Apoyo En Actividades De Servicios De Conducción Y Mensajería Que Se Desarrollan En La Unidad Desconcentrada De Administración Financiera Y Administrativa Del Viceministerio De Desarrollo Económico Rural</t>
  </si>
  <si>
    <t>Apoyo En Las Actividades Administrativas Que Se Desarrollan En La Unidad Desconcentrada De Administracion Financiera Y Administrativa Del Viceministerio De Desarrollo Económico Rural</t>
  </si>
  <si>
    <t>Apoyo En Las Actividades Que Se Realizan En El Área De Almacén De La Unidad Desconcentrada De Administración Financiera Y Administrativa Del Viceministerio De Desarrollo Económico Rural</t>
  </si>
  <si>
    <t>Apoyo Profesional En Las Gestiones Técnicas Para El Proceso De Liquidación Y Cierre Del Programa Nacional De Desarrollo Rural Region Central, Nororiente Y Suroriente  Pndr-Fida Oriente</t>
  </si>
  <si>
    <t>Apoyo En Las Diversas Actividades Que Se Desarrollan En El Área De Recursos Humanos De La Unidad Desconcentrada De Administración Financiera Del Viceministerio De Desarrollo Económico Rural</t>
  </si>
  <si>
    <t>Apoyo En Las Actividades Secretariales Que Se Desarrollan En La Unidad Desconcentrada De Administración Financiera Y Administrativa Del Viceministerio De Desarrollo Económico Rural</t>
  </si>
  <si>
    <t>OTRAS REMUNERACIONES</t>
  </si>
  <si>
    <t>022</t>
  </si>
  <si>
    <t>011</t>
  </si>
  <si>
    <t>031</t>
  </si>
  <si>
    <t>029</t>
  </si>
  <si>
    <r>
      <t>A</t>
    </r>
    <r>
      <rPr>
        <i/>
        <sz val="11"/>
        <rFont val="Calibri"/>
        <family val="2"/>
        <scheme val="minor"/>
      </rPr>
      <t>poyo en la recepción y traslado de documentos, así como el archivo de los expedientes del área de Contabilidad de la Unidad Desconcentrada de Administración Financiera y Administrativa del Viceministerio de Desarrollo Económico Rural</t>
    </r>
  </si>
  <si>
    <t xml:space="preserve"> ENCARGADA DE CONTRATACIONES Y ADQUISICIONES )</t>
  </si>
  <si>
    <t xml:space="preserve">DIRECCIÓN: UNIDAD DESCONCENTRADA DE ADMINISTRACION FINANCIERA Y ADMINISTRATIVA </t>
  </si>
  <si>
    <t>TELÉFONO: 24137000 EXT. 7072</t>
  </si>
  <si>
    <t>UNIDAD DESCOCENTRADA DE ADMINISTRACON FINANCIERA Y ADMINISTRATIVA -VIDER-</t>
  </si>
  <si>
    <t>ENCARGADO DE ACTUALIZACIÓN: HECTOR MANUEL HERRERA</t>
  </si>
  <si>
    <t>PABLO MISRAIN CASTILLO GARCIA</t>
  </si>
  <si>
    <t>ERWIN ESTUARDO GUTIERREZ DAVILA</t>
  </si>
  <si>
    <t>FUNCIONES DE AUXILIAR DE CONTABILIDAD A PARTIR DEL 17-9-2021</t>
  </si>
  <si>
    <t>JORGE GABRIEL VILLEDA SOSA</t>
  </si>
  <si>
    <t>ERICK MAURICIO SARAVIA RUIZ</t>
  </si>
  <si>
    <t>ASESOR FINANCIERO</t>
  </si>
  <si>
    <t>FECHA DE ACTUALIZACIÓN: 01/12/2021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</si>
</sst>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1"/>
      <name val="Calibri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44" fontId="5" fillId="0" borderId="1" xfId="3" applyFont="1" applyBorder="1" applyAlignment="1"/>
    <xf numFmtId="44" fontId="5" fillId="0" borderId="1" xfId="3" applyFont="1" applyFill="1" applyBorder="1" applyAlignment="1"/>
    <xf numFmtId="43" fontId="5" fillId="0" borderId="1" xfId="2" applyFont="1" applyFill="1" applyBorder="1" applyAlignment="1"/>
    <xf numFmtId="44" fontId="5" fillId="0" borderId="1" xfId="3" applyFont="1" applyFill="1" applyBorder="1" applyAlignment="1">
      <alignment horizontal="center"/>
    </xf>
    <xf numFmtId="43" fontId="6" fillId="0" borderId="1" xfId="2" applyFont="1" applyFill="1" applyBorder="1" applyAlignment="1"/>
    <xf numFmtId="0" fontId="0" fillId="0" borderId="1" xfId="0" applyBorder="1" applyAlignment="1">
      <alignment wrapText="1"/>
    </xf>
    <xf numFmtId="44" fontId="4" fillId="0" borderId="1" xfId="3" applyFont="1" applyBorder="1"/>
    <xf numFmtId="44" fontId="0" fillId="0" borderId="1" xfId="0" applyNumberFormat="1" applyFont="1" applyBorder="1"/>
    <xf numFmtId="44" fontId="4" fillId="0" borderId="7" xfId="3" applyFont="1" applyBorder="1"/>
    <xf numFmtId="43" fontId="0" fillId="0" borderId="1" xfId="0" applyNumberFormat="1" applyFont="1" applyBorder="1"/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B1" zoomScale="80" zoomScaleNormal="80" workbookViewId="0">
      <selection activeCell="N42" sqref="N42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</row>
    <row r="2" spans="1:17" ht="21" customHeight="1" x14ac:dyDescent="0.25">
      <c r="A2" s="35" t="s">
        <v>100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1:17" ht="21" customHeight="1" x14ac:dyDescent="0.25">
      <c r="A3" s="51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/>
    </row>
    <row r="4" spans="1:17" ht="21" customHeight="1" x14ac:dyDescent="0.25">
      <c r="A4" s="35" t="s">
        <v>101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</row>
    <row r="5" spans="1:17" ht="21" customHeight="1" x14ac:dyDescent="0.25">
      <c r="A5" s="35" t="s">
        <v>20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</row>
    <row r="6" spans="1:17" ht="21" customHeight="1" x14ac:dyDescent="0.25">
      <c r="A6" s="35" t="s">
        <v>103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</row>
    <row r="7" spans="1:17" ht="21" customHeight="1" x14ac:dyDescent="0.25">
      <c r="A7" s="35" t="s">
        <v>110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</row>
    <row r="8" spans="1:17" ht="21" customHeight="1" thickBot="1" x14ac:dyDescent="0.3">
      <c r="A8" s="43" t="s">
        <v>18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7" ht="21" customHeight="1" thickBot="1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17" ht="15.75" x14ac:dyDescent="0.25">
      <c r="A10" s="39" t="s">
        <v>3</v>
      </c>
      <c r="B10" s="41" t="s">
        <v>4</v>
      </c>
      <c r="C10" s="1" t="s">
        <v>0</v>
      </c>
      <c r="D10" s="41" t="s">
        <v>1</v>
      </c>
      <c r="E10" s="41" t="s">
        <v>2</v>
      </c>
      <c r="F10" s="46" t="s">
        <v>5</v>
      </c>
      <c r="G10" s="46" t="s">
        <v>6</v>
      </c>
      <c r="H10" s="46" t="s">
        <v>7</v>
      </c>
      <c r="I10" s="46" t="s">
        <v>8</v>
      </c>
      <c r="J10" s="46" t="s">
        <v>9</v>
      </c>
      <c r="K10" s="41" t="s">
        <v>93</v>
      </c>
      <c r="L10" s="41"/>
      <c r="M10" s="46" t="s">
        <v>10</v>
      </c>
      <c r="N10" s="46" t="s">
        <v>11</v>
      </c>
      <c r="O10" s="46" t="s">
        <v>12</v>
      </c>
      <c r="P10" s="46" t="s">
        <v>13</v>
      </c>
      <c r="Q10" s="54" t="s">
        <v>14</v>
      </c>
    </row>
    <row r="11" spans="1:17" ht="47.25" x14ac:dyDescent="0.25">
      <c r="A11" s="40"/>
      <c r="B11" s="42"/>
      <c r="C11" s="2" t="s">
        <v>15</v>
      </c>
      <c r="D11" s="42"/>
      <c r="E11" s="42"/>
      <c r="F11" s="47"/>
      <c r="G11" s="47"/>
      <c r="H11" s="47"/>
      <c r="I11" s="47"/>
      <c r="J11" s="47"/>
      <c r="K11" s="3" t="s">
        <v>16</v>
      </c>
      <c r="L11" s="3" t="s">
        <v>17</v>
      </c>
      <c r="M11" s="47"/>
      <c r="N11" s="47"/>
      <c r="O11" s="47"/>
      <c r="P11" s="47"/>
      <c r="Q11" s="55"/>
    </row>
    <row r="12" spans="1:17" ht="60" x14ac:dyDescent="0.25">
      <c r="A12" s="20">
        <v>1</v>
      </c>
      <c r="B12" s="17" t="s">
        <v>94</v>
      </c>
      <c r="C12" s="4" t="s">
        <v>22</v>
      </c>
      <c r="D12" s="13" t="s">
        <v>60</v>
      </c>
      <c r="E12" s="30" t="s">
        <v>102</v>
      </c>
      <c r="F12" s="25">
        <v>18000</v>
      </c>
      <c r="G12" s="31">
        <v>0</v>
      </c>
      <c r="H12" s="25">
        <v>325</v>
      </c>
      <c r="I12" s="25">
        <v>250</v>
      </c>
      <c r="J12" s="25">
        <f>2185+2865</f>
        <v>5050</v>
      </c>
      <c r="K12" s="31">
        <v>0</v>
      </c>
      <c r="L12" s="31">
        <v>0</v>
      </c>
      <c r="M12" s="31">
        <v>0</v>
      </c>
      <c r="N12" s="32">
        <f>SUM(F12:M12)</f>
        <v>23625</v>
      </c>
      <c r="O12" s="31">
        <v>5277.66</v>
      </c>
      <c r="P12" s="32">
        <f>+N12-O12</f>
        <v>18347.34</v>
      </c>
      <c r="Q12" s="33">
        <v>0</v>
      </c>
    </row>
    <row r="13" spans="1:17" ht="60" x14ac:dyDescent="0.25">
      <c r="A13" s="20">
        <f>+A12+1</f>
        <v>2</v>
      </c>
      <c r="B13" s="17" t="s">
        <v>94</v>
      </c>
      <c r="C13" s="4" t="s">
        <v>107</v>
      </c>
      <c r="D13" s="13" t="s">
        <v>61</v>
      </c>
      <c r="E13" s="30" t="s">
        <v>102</v>
      </c>
      <c r="F13" s="26">
        <v>10949</v>
      </c>
      <c r="G13" s="31">
        <v>0</v>
      </c>
      <c r="H13" s="26">
        <v>0</v>
      </c>
      <c r="I13" s="26">
        <v>250</v>
      </c>
      <c r="J13" s="26">
        <f>2135+2865</f>
        <v>5000</v>
      </c>
      <c r="K13" s="31">
        <v>0</v>
      </c>
      <c r="L13" s="31">
        <v>0</v>
      </c>
      <c r="M13" s="31">
        <v>0</v>
      </c>
      <c r="N13" s="32">
        <f t="shared" ref="N13" si="0">SUM(F13:M13)</f>
        <v>16199</v>
      </c>
      <c r="O13" s="31">
        <v>3339.81</v>
      </c>
      <c r="P13" s="32">
        <f t="shared" ref="P13" si="1">+N13-O13</f>
        <v>12859.19</v>
      </c>
      <c r="Q13" s="33">
        <v>0</v>
      </c>
    </row>
    <row r="14" spans="1:17" ht="60" x14ac:dyDescent="0.25">
      <c r="A14" s="20">
        <f t="shared" ref="A14:A53" si="2">+A13+1</f>
        <v>3</v>
      </c>
      <c r="B14" s="17" t="s">
        <v>94</v>
      </c>
      <c r="C14" s="4" t="s">
        <v>23</v>
      </c>
      <c r="D14" s="13" t="s">
        <v>62</v>
      </c>
      <c r="E14" s="30" t="s">
        <v>102</v>
      </c>
      <c r="F14" s="25">
        <v>11000</v>
      </c>
      <c r="G14" s="31">
        <v>0</v>
      </c>
      <c r="H14" s="25"/>
      <c r="I14" s="25">
        <v>250</v>
      </c>
      <c r="J14" s="25">
        <f>2135+2865</f>
        <v>5000</v>
      </c>
      <c r="K14" s="31">
        <v>0</v>
      </c>
      <c r="L14" s="31">
        <v>0</v>
      </c>
      <c r="M14" s="31">
        <v>0</v>
      </c>
      <c r="N14" s="32">
        <f t="shared" ref="N14:N25" si="3">SUM(F14:M14)</f>
        <v>16250</v>
      </c>
      <c r="O14" s="31">
        <v>3726.01</v>
      </c>
      <c r="P14" s="32">
        <f t="shared" ref="P14:P25" si="4">+N14-O14</f>
        <v>12523.99</v>
      </c>
      <c r="Q14" s="33">
        <v>0</v>
      </c>
    </row>
    <row r="15" spans="1:17" ht="60" x14ac:dyDescent="0.25">
      <c r="A15" s="20">
        <f>+A14+1</f>
        <v>4</v>
      </c>
      <c r="B15" s="17" t="s">
        <v>94</v>
      </c>
      <c r="C15" s="4" t="s">
        <v>108</v>
      </c>
      <c r="D15" s="13" t="s">
        <v>109</v>
      </c>
      <c r="E15" s="30" t="s">
        <v>102</v>
      </c>
      <c r="F15" s="26">
        <v>10949</v>
      </c>
      <c r="G15" s="31">
        <v>0</v>
      </c>
      <c r="H15" s="26">
        <v>0</v>
      </c>
      <c r="I15" s="26">
        <v>250</v>
      </c>
      <c r="J15" s="26">
        <f>2135+2865+5000</f>
        <v>10000</v>
      </c>
      <c r="K15" s="31">
        <v>0</v>
      </c>
      <c r="L15" s="31">
        <v>0</v>
      </c>
      <c r="M15" s="31">
        <v>0</v>
      </c>
      <c r="N15" s="32">
        <f t="shared" si="3"/>
        <v>21199</v>
      </c>
      <c r="O15" s="31">
        <v>3339.81</v>
      </c>
      <c r="P15" s="32">
        <f t="shared" si="4"/>
        <v>17859.189999999999</v>
      </c>
      <c r="Q15" s="33">
        <v>0</v>
      </c>
    </row>
    <row r="16" spans="1:17" ht="60" x14ac:dyDescent="0.25">
      <c r="A16" s="20">
        <f>+A15+1</f>
        <v>5</v>
      </c>
      <c r="B16" s="17" t="s">
        <v>95</v>
      </c>
      <c r="C16" s="5" t="s">
        <v>24</v>
      </c>
      <c r="D16" s="5" t="s">
        <v>63</v>
      </c>
      <c r="E16" s="30" t="s">
        <v>102</v>
      </c>
      <c r="F16" s="26">
        <v>2604</v>
      </c>
      <c r="G16" s="31">
        <v>50</v>
      </c>
      <c r="H16" s="26">
        <v>0</v>
      </c>
      <c r="I16" s="26">
        <v>250</v>
      </c>
      <c r="J16" s="26">
        <f>2135+2535+400</f>
        <v>5070</v>
      </c>
      <c r="K16" s="31">
        <v>0</v>
      </c>
      <c r="L16" s="31">
        <v>0</v>
      </c>
      <c r="M16" s="31">
        <v>0</v>
      </c>
      <c r="N16" s="32">
        <f t="shared" si="3"/>
        <v>7974</v>
      </c>
      <c r="O16" s="31">
        <v>3412.82</v>
      </c>
      <c r="P16" s="32">
        <f t="shared" si="4"/>
        <v>4561.18</v>
      </c>
      <c r="Q16" s="33">
        <v>0</v>
      </c>
    </row>
    <row r="17" spans="1:17" ht="60" x14ac:dyDescent="0.25">
      <c r="A17" s="20">
        <f t="shared" si="2"/>
        <v>6</v>
      </c>
      <c r="B17" s="17" t="s">
        <v>95</v>
      </c>
      <c r="C17" s="5" t="s">
        <v>25</v>
      </c>
      <c r="D17" s="6" t="s">
        <v>64</v>
      </c>
      <c r="E17" s="30" t="s">
        <v>102</v>
      </c>
      <c r="F17" s="25">
        <v>2604</v>
      </c>
      <c r="G17" s="31">
        <v>0</v>
      </c>
      <c r="H17" s="25">
        <v>0</v>
      </c>
      <c r="I17" s="25">
        <v>250</v>
      </c>
      <c r="J17" s="25">
        <f>2135+2535+400</f>
        <v>5070</v>
      </c>
      <c r="K17" s="31">
        <v>0</v>
      </c>
      <c r="L17" s="31">
        <v>0</v>
      </c>
      <c r="M17" s="31">
        <v>0</v>
      </c>
      <c r="N17" s="32">
        <f t="shared" si="3"/>
        <v>7924</v>
      </c>
      <c r="O17" s="31">
        <v>1538.73</v>
      </c>
      <c r="P17" s="32">
        <f t="shared" si="4"/>
        <v>6385.27</v>
      </c>
      <c r="Q17" s="33">
        <v>0</v>
      </c>
    </row>
    <row r="18" spans="1:17" ht="60" x14ac:dyDescent="0.25">
      <c r="A18" s="20">
        <f t="shared" si="2"/>
        <v>7</v>
      </c>
      <c r="B18" s="17" t="s">
        <v>95</v>
      </c>
      <c r="C18" s="5" t="s">
        <v>26</v>
      </c>
      <c r="D18" s="6" t="s">
        <v>65</v>
      </c>
      <c r="E18" s="30" t="s">
        <v>102</v>
      </c>
      <c r="F18" s="26">
        <v>10949</v>
      </c>
      <c r="G18" s="31">
        <v>0</v>
      </c>
      <c r="H18" s="26">
        <v>0</v>
      </c>
      <c r="I18" s="26">
        <v>250</v>
      </c>
      <c r="J18" s="26">
        <f>2135+2865</f>
        <v>5000</v>
      </c>
      <c r="K18" s="31">
        <v>0</v>
      </c>
      <c r="L18" s="31">
        <v>0</v>
      </c>
      <c r="M18" s="31">
        <v>0</v>
      </c>
      <c r="N18" s="32">
        <f t="shared" si="3"/>
        <v>16199</v>
      </c>
      <c r="O18" s="31">
        <v>3339.81</v>
      </c>
      <c r="P18" s="32">
        <f t="shared" si="4"/>
        <v>12859.19</v>
      </c>
      <c r="Q18" s="33">
        <v>0</v>
      </c>
    </row>
    <row r="19" spans="1:17" ht="60" x14ac:dyDescent="0.25">
      <c r="A19" s="20">
        <f t="shared" si="2"/>
        <v>8</v>
      </c>
      <c r="B19" s="18" t="s">
        <v>95</v>
      </c>
      <c r="C19" s="4" t="s">
        <v>27</v>
      </c>
      <c r="D19" s="4" t="s">
        <v>66</v>
      </c>
      <c r="E19" s="30" t="s">
        <v>102</v>
      </c>
      <c r="F19" s="25">
        <v>3525</v>
      </c>
      <c r="G19" s="31">
        <v>0</v>
      </c>
      <c r="H19" s="25">
        <v>0</v>
      </c>
      <c r="I19" s="25">
        <v>250</v>
      </c>
      <c r="J19" s="25">
        <f>2135+865</f>
        <v>3000</v>
      </c>
      <c r="K19" s="31">
        <v>0</v>
      </c>
      <c r="L19" s="31">
        <v>0</v>
      </c>
      <c r="M19" s="31">
        <v>0</v>
      </c>
      <c r="N19" s="32">
        <f t="shared" si="3"/>
        <v>6775</v>
      </c>
      <c r="O19" s="31">
        <v>1213.1400000000001</v>
      </c>
      <c r="P19" s="32">
        <f t="shared" si="4"/>
        <v>5561.86</v>
      </c>
      <c r="Q19" s="33">
        <v>0</v>
      </c>
    </row>
    <row r="20" spans="1:17" ht="60" x14ac:dyDescent="0.25">
      <c r="A20" s="20">
        <f t="shared" si="2"/>
        <v>9</v>
      </c>
      <c r="B20" s="18" t="s">
        <v>95</v>
      </c>
      <c r="C20" s="4" t="s">
        <v>28</v>
      </c>
      <c r="D20" s="6" t="s">
        <v>99</v>
      </c>
      <c r="E20" s="30" t="s">
        <v>102</v>
      </c>
      <c r="F20" s="26">
        <v>7435</v>
      </c>
      <c r="G20" s="31">
        <v>0</v>
      </c>
      <c r="H20" s="26">
        <v>0</v>
      </c>
      <c r="I20" s="26">
        <v>250</v>
      </c>
      <c r="J20" s="26">
        <f>2135+2865</f>
        <v>5000</v>
      </c>
      <c r="K20" s="31">
        <v>0</v>
      </c>
      <c r="L20" s="31">
        <v>0</v>
      </c>
      <c r="M20" s="31">
        <v>0</v>
      </c>
      <c r="N20" s="32">
        <f t="shared" si="3"/>
        <v>12685</v>
      </c>
      <c r="O20" s="31">
        <v>2729.94</v>
      </c>
      <c r="P20" s="32">
        <f t="shared" si="4"/>
        <v>9955.06</v>
      </c>
      <c r="Q20" s="33">
        <v>0</v>
      </c>
    </row>
    <row r="21" spans="1:17" ht="60" x14ac:dyDescent="0.25">
      <c r="A21" s="20">
        <f t="shared" si="2"/>
        <v>10</v>
      </c>
      <c r="B21" s="18" t="s">
        <v>95</v>
      </c>
      <c r="C21" s="4" t="s">
        <v>29</v>
      </c>
      <c r="D21" s="6" t="s">
        <v>67</v>
      </c>
      <c r="E21" s="30" t="s">
        <v>102</v>
      </c>
      <c r="F21" s="26">
        <v>9581</v>
      </c>
      <c r="G21" s="31">
        <v>0</v>
      </c>
      <c r="H21" s="26">
        <v>325</v>
      </c>
      <c r="I21" s="26">
        <v>250</v>
      </c>
      <c r="J21" s="26">
        <f>2135+2865+5000</f>
        <v>10000</v>
      </c>
      <c r="K21" s="31">
        <v>0</v>
      </c>
      <c r="L21" s="31">
        <v>0</v>
      </c>
      <c r="M21" s="31">
        <v>0</v>
      </c>
      <c r="N21" s="32">
        <f t="shared" si="3"/>
        <v>20156</v>
      </c>
      <c r="O21" s="31">
        <v>9162.57</v>
      </c>
      <c r="P21" s="32">
        <f t="shared" si="4"/>
        <v>10993.43</v>
      </c>
      <c r="Q21" s="33">
        <v>0</v>
      </c>
    </row>
    <row r="22" spans="1:17" ht="60" x14ac:dyDescent="0.25">
      <c r="A22" s="20">
        <f t="shared" si="2"/>
        <v>11</v>
      </c>
      <c r="B22" s="18" t="s">
        <v>95</v>
      </c>
      <c r="C22" s="4" t="s">
        <v>105</v>
      </c>
      <c r="D22" s="6" t="s">
        <v>106</v>
      </c>
      <c r="E22" s="30" t="s">
        <v>102</v>
      </c>
      <c r="F22" s="26">
        <v>10949</v>
      </c>
      <c r="G22" s="31">
        <v>0</v>
      </c>
      <c r="H22" s="26">
        <v>325</v>
      </c>
      <c r="I22" s="26">
        <v>250</v>
      </c>
      <c r="J22" s="26">
        <f>2135+2865+5000</f>
        <v>10000</v>
      </c>
      <c r="K22" s="31">
        <v>0</v>
      </c>
      <c r="L22" s="31">
        <v>0</v>
      </c>
      <c r="M22" s="31">
        <v>0</v>
      </c>
      <c r="N22" s="32">
        <f t="shared" ref="N22" si="5">SUM(F22:M22)</f>
        <v>21524</v>
      </c>
      <c r="O22" s="31">
        <v>9162.57</v>
      </c>
      <c r="P22" s="32">
        <f t="shared" ref="P22" si="6">+N22-O22</f>
        <v>12361.43</v>
      </c>
      <c r="Q22" s="33">
        <v>0</v>
      </c>
    </row>
    <row r="23" spans="1:17" ht="60" x14ac:dyDescent="0.25">
      <c r="A23" s="20">
        <f>+A22+1</f>
        <v>12</v>
      </c>
      <c r="B23" s="18" t="s">
        <v>95</v>
      </c>
      <c r="C23" s="4" t="s">
        <v>30</v>
      </c>
      <c r="D23" s="6" t="s">
        <v>68</v>
      </c>
      <c r="E23" s="30" t="s">
        <v>102</v>
      </c>
      <c r="F23" s="26">
        <v>10949</v>
      </c>
      <c r="G23" s="31">
        <v>0</v>
      </c>
      <c r="H23" s="26">
        <v>0</v>
      </c>
      <c r="I23" s="26">
        <v>250</v>
      </c>
      <c r="J23" s="26">
        <f>2135+2865</f>
        <v>5000</v>
      </c>
      <c r="K23" s="31">
        <v>0</v>
      </c>
      <c r="L23" s="31">
        <v>0</v>
      </c>
      <c r="M23" s="31">
        <v>0</v>
      </c>
      <c r="N23" s="32">
        <f t="shared" si="3"/>
        <v>16199</v>
      </c>
      <c r="O23" s="31">
        <v>3554.35</v>
      </c>
      <c r="P23" s="32">
        <f t="shared" si="4"/>
        <v>12644.65</v>
      </c>
      <c r="Q23" s="33">
        <v>0</v>
      </c>
    </row>
    <row r="24" spans="1:17" ht="60" x14ac:dyDescent="0.25">
      <c r="A24" s="20">
        <f t="shared" si="2"/>
        <v>13</v>
      </c>
      <c r="B24" s="17" t="s">
        <v>96</v>
      </c>
      <c r="C24" s="6" t="s">
        <v>31</v>
      </c>
      <c r="D24" s="6" t="s">
        <v>69</v>
      </c>
      <c r="E24" s="30" t="s">
        <v>102</v>
      </c>
      <c r="F24" s="26">
        <v>2218.7399999999998</v>
      </c>
      <c r="G24" s="31"/>
      <c r="H24" s="26">
        <v>0</v>
      </c>
      <c r="I24" s="26">
        <v>250</v>
      </c>
      <c r="J24" s="26">
        <v>2015</v>
      </c>
      <c r="K24" s="31">
        <v>0</v>
      </c>
      <c r="L24" s="31">
        <v>0</v>
      </c>
      <c r="M24" s="31">
        <v>0</v>
      </c>
      <c r="N24" s="32">
        <f t="shared" si="3"/>
        <v>4483.74</v>
      </c>
      <c r="O24" s="31">
        <v>256.39</v>
      </c>
      <c r="P24" s="32">
        <f t="shared" si="4"/>
        <v>4227.3499999999995</v>
      </c>
      <c r="Q24" s="33">
        <v>0</v>
      </c>
    </row>
    <row r="25" spans="1:17" ht="60" x14ac:dyDescent="0.25">
      <c r="A25" s="20">
        <f t="shared" si="2"/>
        <v>14</v>
      </c>
      <c r="B25" s="17" t="s">
        <v>96</v>
      </c>
      <c r="C25" s="7" t="s">
        <v>32</v>
      </c>
      <c r="D25" s="4" t="s">
        <v>70</v>
      </c>
      <c r="E25" s="30" t="s">
        <v>102</v>
      </c>
      <c r="F25" s="26">
        <v>2238.9</v>
      </c>
      <c r="G25" s="31"/>
      <c r="H25" s="26">
        <v>0</v>
      </c>
      <c r="I25" s="26">
        <v>250</v>
      </c>
      <c r="J25" s="26">
        <v>2015</v>
      </c>
      <c r="K25" s="31">
        <v>0</v>
      </c>
      <c r="L25" s="31">
        <v>0</v>
      </c>
      <c r="M25" s="31">
        <v>0</v>
      </c>
      <c r="N25" s="32">
        <f t="shared" si="3"/>
        <v>4503.8999999999996</v>
      </c>
      <c r="O25" s="31">
        <v>2632.77</v>
      </c>
      <c r="P25" s="32">
        <f t="shared" si="4"/>
        <v>1871.1299999999997</v>
      </c>
      <c r="Q25" s="33">
        <v>0</v>
      </c>
    </row>
    <row r="26" spans="1:17" ht="105" x14ac:dyDescent="0.25">
      <c r="A26" s="20">
        <f t="shared" si="2"/>
        <v>15</v>
      </c>
      <c r="B26" s="19" t="s">
        <v>97</v>
      </c>
      <c r="C26" s="8" t="s">
        <v>33</v>
      </c>
      <c r="D26" s="14" t="s">
        <v>71</v>
      </c>
      <c r="E26" s="30" t="s">
        <v>102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27">
        <v>11000</v>
      </c>
      <c r="N26" s="31">
        <v>0</v>
      </c>
      <c r="O26" s="31">
        <v>0</v>
      </c>
      <c r="P26" s="34">
        <f>SUM(M26:O26)</f>
        <v>11000</v>
      </c>
      <c r="Q26" s="33">
        <v>0</v>
      </c>
    </row>
    <row r="27" spans="1:17" ht="105" x14ac:dyDescent="0.25">
      <c r="A27" s="20">
        <f t="shared" si="2"/>
        <v>16</v>
      </c>
      <c r="B27" s="19" t="s">
        <v>97</v>
      </c>
      <c r="C27" s="5" t="s">
        <v>34</v>
      </c>
      <c r="D27" s="14" t="s">
        <v>72</v>
      </c>
      <c r="E27" s="30" t="s">
        <v>102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27">
        <v>7000</v>
      </c>
      <c r="N27" s="31">
        <v>0</v>
      </c>
      <c r="O27" s="31">
        <v>0</v>
      </c>
      <c r="P27" s="34">
        <f t="shared" ref="P27:P52" si="7">SUM(M27:O27)</f>
        <v>7000</v>
      </c>
      <c r="Q27" s="33">
        <v>0</v>
      </c>
    </row>
    <row r="28" spans="1:17" ht="105" x14ac:dyDescent="0.25">
      <c r="A28" s="20">
        <f t="shared" si="2"/>
        <v>17</v>
      </c>
      <c r="B28" s="19" t="s">
        <v>97</v>
      </c>
      <c r="C28" s="5" t="s">
        <v>35</v>
      </c>
      <c r="D28" s="14" t="s">
        <v>73</v>
      </c>
      <c r="E28" s="30" t="s">
        <v>102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26">
        <v>6500</v>
      </c>
      <c r="N28" s="31">
        <v>0</v>
      </c>
      <c r="O28" s="31">
        <v>0</v>
      </c>
      <c r="P28" s="34">
        <f t="shared" si="7"/>
        <v>6500</v>
      </c>
      <c r="Q28" s="33">
        <v>0</v>
      </c>
    </row>
    <row r="29" spans="1:17" ht="120" x14ac:dyDescent="0.25">
      <c r="A29" s="20">
        <f t="shared" si="2"/>
        <v>18</v>
      </c>
      <c r="B29" s="19" t="s">
        <v>97</v>
      </c>
      <c r="C29" s="8" t="s">
        <v>36</v>
      </c>
      <c r="D29" s="14" t="s">
        <v>74</v>
      </c>
      <c r="E29" s="30" t="s">
        <v>102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28">
        <v>7000</v>
      </c>
      <c r="N29" s="31">
        <v>0</v>
      </c>
      <c r="O29" s="31">
        <v>0</v>
      </c>
      <c r="P29" s="34">
        <f t="shared" si="7"/>
        <v>7000</v>
      </c>
      <c r="Q29" s="33">
        <v>0</v>
      </c>
    </row>
    <row r="30" spans="1:17" ht="60" x14ac:dyDescent="0.25">
      <c r="A30" s="20">
        <f t="shared" si="2"/>
        <v>19</v>
      </c>
      <c r="B30" s="19" t="s">
        <v>97</v>
      </c>
      <c r="C30" s="6" t="s">
        <v>37</v>
      </c>
      <c r="D30" s="14" t="s">
        <v>75</v>
      </c>
      <c r="E30" s="30" t="s">
        <v>102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28">
        <v>10000</v>
      </c>
      <c r="N30" s="31">
        <v>0</v>
      </c>
      <c r="O30" s="31">
        <v>0</v>
      </c>
      <c r="P30" s="34">
        <f t="shared" si="7"/>
        <v>10000</v>
      </c>
      <c r="Q30" s="33">
        <v>0</v>
      </c>
    </row>
    <row r="31" spans="1:17" ht="120" x14ac:dyDescent="0.25">
      <c r="A31" s="20">
        <f t="shared" si="2"/>
        <v>20</v>
      </c>
      <c r="B31" s="19" t="s">
        <v>97</v>
      </c>
      <c r="C31" s="8" t="s">
        <v>38</v>
      </c>
      <c r="D31" s="14" t="s">
        <v>76</v>
      </c>
      <c r="E31" s="30" t="s">
        <v>102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28">
        <v>7000</v>
      </c>
      <c r="N31" s="31">
        <v>0</v>
      </c>
      <c r="O31" s="31">
        <v>0</v>
      </c>
      <c r="P31" s="34">
        <f t="shared" si="7"/>
        <v>7000</v>
      </c>
      <c r="Q31" s="33">
        <v>0</v>
      </c>
    </row>
    <row r="32" spans="1:17" ht="120" x14ac:dyDescent="0.25">
      <c r="A32" s="20">
        <f t="shared" si="2"/>
        <v>21</v>
      </c>
      <c r="B32" s="19" t="s">
        <v>97</v>
      </c>
      <c r="C32" s="9" t="s">
        <v>39</v>
      </c>
      <c r="D32" s="14" t="s">
        <v>74</v>
      </c>
      <c r="E32" s="30" t="s">
        <v>102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28">
        <v>7000</v>
      </c>
      <c r="N32" s="31">
        <v>0</v>
      </c>
      <c r="O32" s="31">
        <v>0</v>
      </c>
      <c r="P32" s="34">
        <f t="shared" si="7"/>
        <v>7000</v>
      </c>
      <c r="Q32" s="33">
        <v>0</v>
      </c>
    </row>
    <row r="33" spans="1:17" ht="105" x14ac:dyDescent="0.25">
      <c r="A33" s="20">
        <f t="shared" si="2"/>
        <v>22</v>
      </c>
      <c r="B33" s="19" t="s">
        <v>97</v>
      </c>
      <c r="C33" s="10" t="s">
        <v>40</v>
      </c>
      <c r="D33" s="14" t="s">
        <v>77</v>
      </c>
      <c r="E33" s="30" t="s">
        <v>102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28">
        <v>7000</v>
      </c>
      <c r="N33" s="31">
        <v>0</v>
      </c>
      <c r="O33" s="31">
        <v>0</v>
      </c>
      <c r="P33" s="34">
        <f t="shared" si="7"/>
        <v>7000</v>
      </c>
      <c r="Q33" s="33">
        <v>0</v>
      </c>
    </row>
    <row r="34" spans="1:17" ht="75" x14ac:dyDescent="0.25">
      <c r="A34" s="20">
        <f t="shared" si="2"/>
        <v>23</v>
      </c>
      <c r="B34" s="19" t="s">
        <v>97</v>
      </c>
      <c r="C34" s="10" t="s">
        <v>41</v>
      </c>
      <c r="D34" s="14" t="s">
        <v>78</v>
      </c>
      <c r="E34" s="30" t="s">
        <v>102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28">
        <v>10000</v>
      </c>
      <c r="N34" s="31">
        <v>0</v>
      </c>
      <c r="O34" s="31">
        <v>0</v>
      </c>
      <c r="P34" s="34">
        <f t="shared" si="7"/>
        <v>10000</v>
      </c>
      <c r="Q34" s="33">
        <v>0</v>
      </c>
    </row>
    <row r="35" spans="1:17" ht="120" x14ac:dyDescent="0.25">
      <c r="A35" s="20">
        <f t="shared" si="2"/>
        <v>24</v>
      </c>
      <c r="B35" s="19" t="s">
        <v>97</v>
      </c>
      <c r="C35" s="21" t="s">
        <v>42</v>
      </c>
      <c r="D35" s="14" t="s">
        <v>79</v>
      </c>
      <c r="E35" s="30" t="s">
        <v>102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26">
        <v>10000</v>
      </c>
      <c r="N35" s="31">
        <v>0</v>
      </c>
      <c r="O35" s="31">
        <v>0</v>
      </c>
      <c r="P35" s="34">
        <f t="shared" si="7"/>
        <v>10000</v>
      </c>
      <c r="Q35" s="33">
        <v>0</v>
      </c>
    </row>
    <row r="36" spans="1:17" ht="105" x14ac:dyDescent="0.25">
      <c r="A36" s="20">
        <f t="shared" si="2"/>
        <v>25</v>
      </c>
      <c r="B36" s="19" t="s">
        <v>97</v>
      </c>
      <c r="C36" s="21" t="s">
        <v>43</v>
      </c>
      <c r="D36" s="14" t="s">
        <v>80</v>
      </c>
      <c r="E36" s="30" t="s">
        <v>102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28">
        <v>8000</v>
      </c>
      <c r="N36" s="31">
        <v>0</v>
      </c>
      <c r="O36" s="31">
        <v>0</v>
      </c>
      <c r="P36" s="34">
        <f t="shared" si="7"/>
        <v>8000</v>
      </c>
      <c r="Q36" s="33">
        <v>0</v>
      </c>
    </row>
    <row r="37" spans="1:17" ht="120" x14ac:dyDescent="0.25">
      <c r="A37" s="20">
        <f t="shared" si="2"/>
        <v>26</v>
      </c>
      <c r="B37" s="19" t="s">
        <v>97</v>
      </c>
      <c r="C37" s="11" t="s">
        <v>44</v>
      </c>
      <c r="D37" s="14" t="s">
        <v>81</v>
      </c>
      <c r="E37" s="30" t="s">
        <v>102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29">
        <v>5500</v>
      </c>
      <c r="N37" s="31">
        <v>0</v>
      </c>
      <c r="O37" s="31">
        <v>0</v>
      </c>
      <c r="P37" s="34">
        <f t="shared" si="7"/>
        <v>5500</v>
      </c>
      <c r="Q37" s="33">
        <v>0</v>
      </c>
    </row>
    <row r="38" spans="1:17" ht="120" x14ac:dyDescent="0.25">
      <c r="A38" s="20">
        <f t="shared" si="2"/>
        <v>27</v>
      </c>
      <c r="B38" s="19" t="s">
        <v>97</v>
      </c>
      <c r="C38" s="4" t="s">
        <v>45</v>
      </c>
      <c r="D38" s="14" t="s">
        <v>81</v>
      </c>
      <c r="E38" s="30" t="s">
        <v>102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27">
        <v>5500</v>
      </c>
      <c r="N38" s="31">
        <v>0</v>
      </c>
      <c r="O38" s="31">
        <v>0</v>
      </c>
      <c r="P38" s="34">
        <f t="shared" si="7"/>
        <v>5500</v>
      </c>
      <c r="Q38" s="33">
        <v>0</v>
      </c>
    </row>
    <row r="39" spans="1:17" ht="105" x14ac:dyDescent="0.25">
      <c r="A39" s="20">
        <f t="shared" si="2"/>
        <v>28</v>
      </c>
      <c r="B39" s="19" t="s">
        <v>97</v>
      </c>
      <c r="C39" s="12" t="s">
        <v>46</v>
      </c>
      <c r="D39" s="14" t="s">
        <v>82</v>
      </c>
      <c r="E39" s="30" t="s">
        <v>102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25">
        <v>5500</v>
      </c>
      <c r="N39" s="31">
        <v>0</v>
      </c>
      <c r="O39" s="31">
        <v>0</v>
      </c>
      <c r="P39" s="34">
        <f t="shared" si="7"/>
        <v>5500</v>
      </c>
      <c r="Q39" s="33">
        <v>0</v>
      </c>
    </row>
    <row r="40" spans="1:17" ht="120" x14ac:dyDescent="0.25">
      <c r="A40" s="20">
        <f t="shared" si="2"/>
        <v>29</v>
      </c>
      <c r="B40" s="19" t="s">
        <v>97</v>
      </c>
      <c r="C40" s="11" t="s">
        <v>47</v>
      </c>
      <c r="D40" s="14" t="s">
        <v>83</v>
      </c>
      <c r="E40" s="30" t="s">
        <v>102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29">
        <v>10000</v>
      </c>
      <c r="N40" s="31">
        <v>0</v>
      </c>
      <c r="O40" s="31">
        <v>0</v>
      </c>
      <c r="P40" s="34">
        <f t="shared" si="7"/>
        <v>10000</v>
      </c>
      <c r="Q40" s="33">
        <v>0</v>
      </c>
    </row>
    <row r="41" spans="1:17" ht="120" x14ac:dyDescent="0.25">
      <c r="A41" s="20">
        <f t="shared" si="2"/>
        <v>30</v>
      </c>
      <c r="B41" s="19" t="s">
        <v>97</v>
      </c>
      <c r="C41" s="9" t="s">
        <v>48</v>
      </c>
      <c r="D41" s="14" t="s">
        <v>84</v>
      </c>
      <c r="E41" s="30" t="s">
        <v>102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28">
        <f>12000+3000</f>
        <v>15000</v>
      </c>
      <c r="N41" s="31">
        <v>0</v>
      </c>
      <c r="O41" s="31">
        <v>0</v>
      </c>
      <c r="P41" s="34">
        <f t="shared" si="7"/>
        <v>15000</v>
      </c>
      <c r="Q41" s="33">
        <v>0</v>
      </c>
    </row>
    <row r="42" spans="1:17" ht="120" x14ac:dyDescent="0.25">
      <c r="A42" s="20">
        <f t="shared" si="2"/>
        <v>31</v>
      </c>
      <c r="B42" s="19" t="s">
        <v>97</v>
      </c>
      <c r="C42" s="5" t="s">
        <v>49</v>
      </c>
      <c r="D42" s="14" t="s">
        <v>85</v>
      </c>
      <c r="E42" s="30" t="s">
        <v>102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26">
        <v>12000</v>
      </c>
      <c r="N42" s="31">
        <v>0</v>
      </c>
      <c r="O42" s="31">
        <v>0</v>
      </c>
      <c r="P42" s="34">
        <f t="shared" si="7"/>
        <v>12000</v>
      </c>
      <c r="Q42" s="33">
        <v>0</v>
      </c>
    </row>
    <row r="43" spans="1:17" ht="86.25" x14ac:dyDescent="0.25">
      <c r="A43" s="20">
        <f t="shared" si="2"/>
        <v>32</v>
      </c>
      <c r="B43" s="19" t="s">
        <v>97</v>
      </c>
      <c r="C43" s="4" t="s">
        <v>50</v>
      </c>
      <c r="D43" s="15" t="s">
        <v>86</v>
      </c>
      <c r="E43" s="30" t="s">
        <v>102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27">
        <v>9000</v>
      </c>
      <c r="N43" s="31">
        <v>0</v>
      </c>
      <c r="O43" s="31">
        <v>0</v>
      </c>
      <c r="P43" s="34">
        <f t="shared" si="7"/>
        <v>9000</v>
      </c>
      <c r="Q43" s="33">
        <v>0</v>
      </c>
    </row>
    <row r="44" spans="1:17" ht="120" x14ac:dyDescent="0.25">
      <c r="A44" s="20">
        <f t="shared" si="2"/>
        <v>33</v>
      </c>
      <c r="B44" s="19" t="s">
        <v>97</v>
      </c>
      <c r="C44" s="4" t="s">
        <v>51</v>
      </c>
      <c r="D44" s="16" t="s">
        <v>87</v>
      </c>
      <c r="E44" s="30" t="s">
        <v>102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27">
        <v>6000</v>
      </c>
      <c r="N44" s="31">
        <v>0</v>
      </c>
      <c r="O44" s="31">
        <v>0</v>
      </c>
      <c r="P44" s="34">
        <f t="shared" si="7"/>
        <v>6000</v>
      </c>
      <c r="Q44" s="33">
        <v>0</v>
      </c>
    </row>
    <row r="45" spans="1:17" ht="120" x14ac:dyDescent="0.25">
      <c r="A45" s="20">
        <f t="shared" si="2"/>
        <v>34</v>
      </c>
      <c r="B45" s="19" t="s">
        <v>97</v>
      </c>
      <c r="C45" s="4" t="s">
        <v>52</v>
      </c>
      <c r="D45" s="16" t="s">
        <v>88</v>
      </c>
      <c r="E45" s="30" t="s">
        <v>102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27">
        <v>7000</v>
      </c>
      <c r="N45" s="31">
        <v>0</v>
      </c>
      <c r="O45" s="31">
        <v>0</v>
      </c>
      <c r="P45" s="34">
        <f t="shared" si="7"/>
        <v>7000</v>
      </c>
      <c r="Q45" s="33">
        <v>0</v>
      </c>
    </row>
    <row r="46" spans="1:17" ht="105" x14ac:dyDescent="0.25">
      <c r="A46" s="20">
        <f t="shared" si="2"/>
        <v>35</v>
      </c>
      <c r="B46" s="19" t="s">
        <v>97</v>
      </c>
      <c r="C46" s="4" t="s">
        <v>53</v>
      </c>
      <c r="D46" s="16" t="s">
        <v>89</v>
      </c>
      <c r="E46" s="30" t="s">
        <v>102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27">
        <v>5500</v>
      </c>
      <c r="N46" s="31">
        <v>0</v>
      </c>
      <c r="O46" s="31">
        <v>0</v>
      </c>
      <c r="P46" s="34">
        <f t="shared" si="7"/>
        <v>5500</v>
      </c>
      <c r="Q46" s="33">
        <v>0</v>
      </c>
    </row>
    <row r="47" spans="1:17" ht="105" x14ac:dyDescent="0.25">
      <c r="A47" s="20">
        <f t="shared" si="2"/>
        <v>36</v>
      </c>
      <c r="B47" s="19" t="s">
        <v>97</v>
      </c>
      <c r="C47" s="13" t="s">
        <v>54</v>
      </c>
      <c r="D47" s="16" t="s">
        <v>90</v>
      </c>
      <c r="E47" s="30" t="s">
        <v>102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27">
        <v>15000</v>
      </c>
      <c r="N47" s="31">
        <v>0</v>
      </c>
      <c r="O47" s="31">
        <v>0</v>
      </c>
      <c r="P47" s="34">
        <f t="shared" si="7"/>
        <v>15000</v>
      </c>
      <c r="Q47" s="33">
        <v>0</v>
      </c>
    </row>
    <row r="48" spans="1:17" ht="105" x14ac:dyDescent="0.25">
      <c r="A48" s="20">
        <f t="shared" si="2"/>
        <v>37</v>
      </c>
      <c r="B48" s="19" t="s">
        <v>97</v>
      </c>
      <c r="C48" s="4" t="s">
        <v>55</v>
      </c>
      <c r="D48" s="16" t="s">
        <v>91</v>
      </c>
      <c r="E48" s="30" t="s">
        <v>102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27">
        <v>10000</v>
      </c>
      <c r="N48" s="31">
        <v>0</v>
      </c>
      <c r="O48" s="31">
        <v>0</v>
      </c>
      <c r="P48" s="34">
        <f t="shared" si="7"/>
        <v>10000</v>
      </c>
      <c r="Q48" s="33">
        <v>0</v>
      </c>
    </row>
    <row r="49" spans="1:17" ht="105" x14ac:dyDescent="0.25">
      <c r="A49" s="20">
        <f t="shared" si="2"/>
        <v>38</v>
      </c>
      <c r="B49" s="19" t="s">
        <v>97</v>
      </c>
      <c r="C49" s="4" t="s">
        <v>56</v>
      </c>
      <c r="D49" s="16" t="s">
        <v>92</v>
      </c>
      <c r="E49" s="30" t="s">
        <v>102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27">
        <v>7000</v>
      </c>
      <c r="N49" s="31">
        <v>0</v>
      </c>
      <c r="O49" s="31">
        <v>0</v>
      </c>
      <c r="P49" s="34">
        <f t="shared" si="7"/>
        <v>7000</v>
      </c>
      <c r="Q49" s="33">
        <v>0</v>
      </c>
    </row>
    <row r="50" spans="1:17" ht="105" x14ac:dyDescent="0.25">
      <c r="A50" s="20">
        <f t="shared" si="2"/>
        <v>39</v>
      </c>
      <c r="B50" s="19" t="s">
        <v>97</v>
      </c>
      <c r="C50" s="22" t="s">
        <v>57</v>
      </c>
      <c r="D50" s="23" t="s">
        <v>77</v>
      </c>
      <c r="E50" s="30" t="s">
        <v>102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27">
        <v>7000</v>
      </c>
      <c r="N50" s="31">
        <v>0</v>
      </c>
      <c r="O50" s="31">
        <v>0</v>
      </c>
      <c r="P50" s="34">
        <f t="shared" si="7"/>
        <v>7000</v>
      </c>
      <c r="Q50" s="33">
        <v>0</v>
      </c>
    </row>
    <row r="51" spans="1:17" ht="120" x14ac:dyDescent="0.25">
      <c r="A51" s="20">
        <f t="shared" si="2"/>
        <v>40</v>
      </c>
      <c r="B51" s="19" t="s">
        <v>97</v>
      </c>
      <c r="C51" s="22" t="s">
        <v>58</v>
      </c>
      <c r="D51" s="24" t="s">
        <v>98</v>
      </c>
      <c r="E51" s="30" t="s">
        <v>102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27">
        <v>3500</v>
      </c>
      <c r="N51" s="31">
        <v>0</v>
      </c>
      <c r="O51" s="31">
        <v>0</v>
      </c>
      <c r="P51" s="34">
        <f t="shared" si="7"/>
        <v>3500</v>
      </c>
      <c r="Q51" s="33">
        <v>0</v>
      </c>
    </row>
    <row r="52" spans="1:17" ht="105" x14ac:dyDescent="0.25">
      <c r="A52" s="20">
        <f t="shared" si="2"/>
        <v>41</v>
      </c>
      <c r="B52" s="19" t="s">
        <v>97</v>
      </c>
      <c r="C52" s="22" t="s">
        <v>59</v>
      </c>
      <c r="D52" s="23" t="s">
        <v>72</v>
      </c>
      <c r="E52" s="30" t="s">
        <v>102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27">
        <v>7000</v>
      </c>
      <c r="N52" s="31">
        <v>0</v>
      </c>
      <c r="O52" s="31">
        <v>0</v>
      </c>
      <c r="P52" s="34">
        <f t="shared" si="7"/>
        <v>7000</v>
      </c>
      <c r="Q52" s="33">
        <v>0</v>
      </c>
    </row>
    <row r="53" spans="1:17" ht="105" x14ac:dyDescent="0.25">
      <c r="A53" s="20">
        <f t="shared" si="2"/>
        <v>42</v>
      </c>
      <c r="B53" s="19" t="s">
        <v>97</v>
      </c>
      <c r="C53" s="22" t="s">
        <v>104</v>
      </c>
      <c r="D53" s="14" t="s">
        <v>72</v>
      </c>
      <c r="E53" s="30" t="s">
        <v>102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27">
        <v>6000</v>
      </c>
      <c r="N53" s="31">
        <v>0</v>
      </c>
      <c r="O53" s="31">
        <v>0</v>
      </c>
      <c r="P53" s="34">
        <f t="shared" ref="P53" si="8">SUM(M53:O53)</f>
        <v>6000</v>
      </c>
      <c r="Q53" s="33">
        <v>0</v>
      </c>
    </row>
  </sheetData>
  <protectedRanges>
    <protectedRange sqref="C16" name="Rango1_5_2_1"/>
    <protectedRange sqref="D40 D35:D36 D29:D32 D42" name="Rango4_2"/>
    <protectedRange sqref="D33" name="Rango4_2_2"/>
    <protectedRange sqref="D51:D52" name="Rango4_2_1"/>
  </protectedRanges>
  <mergeCells count="24"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  <mergeCell ref="Q10:Q11"/>
    <mergeCell ref="M10:M11"/>
    <mergeCell ref="N10:N11"/>
    <mergeCell ref="K10:L10"/>
    <mergeCell ref="F10:F11"/>
    <mergeCell ref="G10:G11"/>
    <mergeCell ref="H10:H11"/>
    <mergeCell ref="I10:I11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2021-08-04T14:46:46Z</cp:lastPrinted>
  <dcterms:created xsi:type="dcterms:W3CDTF">2017-12-05T18:01:17Z</dcterms:created>
  <dcterms:modified xsi:type="dcterms:W3CDTF">2021-12-02T13:42:02Z</dcterms:modified>
</cp:coreProperties>
</file>