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115" windowHeight="6990"/>
  </bookViews>
  <sheets>
    <sheet name="N4" sheetId="1" r:id="rId1"/>
  </sheets>
  <calcPr calcId="145621"/>
</workbook>
</file>

<file path=xl/calcChain.xml><?xml version="1.0" encoding="utf-8"?>
<calcChain xmlns="http://schemas.openxmlformats.org/spreadsheetml/2006/main">
  <c r="P41" i="1" l="1"/>
  <c r="P40" i="1"/>
  <c r="M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N24" i="1"/>
  <c r="P24" i="1" s="1"/>
  <c r="N23" i="1"/>
  <c r="P23" i="1" s="1"/>
  <c r="N22" i="1"/>
  <c r="P22" i="1" s="1"/>
  <c r="J21" i="1"/>
  <c r="N21" i="1" s="1"/>
  <c r="P21" i="1" s="1"/>
  <c r="J20" i="1"/>
  <c r="N20" i="1" s="1"/>
  <c r="P20" i="1" s="1"/>
  <c r="J19" i="1"/>
  <c r="N19" i="1" s="1"/>
  <c r="P19" i="1" s="1"/>
  <c r="J18" i="1"/>
  <c r="N18" i="1" s="1"/>
  <c r="P18" i="1" s="1"/>
  <c r="J17" i="1"/>
  <c r="N17" i="1" s="1"/>
  <c r="P17" i="1" s="1"/>
  <c r="J16" i="1"/>
  <c r="N16" i="1" s="1"/>
  <c r="P16" i="1" s="1"/>
  <c r="J15" i="1"/>
  <c r="N15" i="1" s="1"/>
  <c r="P15" i="1" s="1"/>
  <c r="J14" i="1"/>
  <c r="N14" i="1" s="1"/>
  <c r="P14" i="1" s="1"/>
  <c r="J13" i="1"/>
  <c r="N13" i="1" s="1"/>
  <c r="P13" i="1" s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J12" i="1"/>
  <c r="N12" i="1" s="1"/>
  <c r="P12" i="1" s="1"/>
</calcChain>
</file>

<file path=xl/sharedStrings.xml><?xml version="1.0" encoding="utf-8"?>
<sst xmlns="http://schemas.openxmlformats.org/spreadsheetml/2006/main" count="147" uniqueCount="90">
  <si>
    <t>ENTIDAD: VICEMINISTERIO DE DESARROLLO ECONOMICO RURAL</t>
  </si>
  <si>
    <t xml:space="preserve">DIRECCIÓN: UNIDAD DESCONCENTRADA DE ADMINISTRACION FINANCIERA Y ADMINISTRATIVA </t>
  </si>
  <si>
    <t>HORARIO DE ATENCIÓN: 7:00 A 15:00 HORAS</t>
  </si>
  <si>
    <t>TELÉFONO: 24137000 EXT. 7072</t>
  </si>
  <si>
    <t>ENCARGADO DE ACTUALIZACIÓN: HECTOR MANUEL HERRERA</t>
  </si>
  <si>
    <t>FECHA DE ACTUALIZACIÓN: 01/02/2021</t>
  </si>
  <si>
    <t>REMUNERACIONES DE EMPLEADOS Y SERVIDORES PÚBLICOS</t>
  </si>
  <si>
    <t xml:space="preserve">No. </t>
  </si>
  <si>
    <t>Renglón</t>
  </si>
  <si>
    <t>Empleado/Servidor Público</t>
  </si>
  <si>
    <t>CARGO</t>
  </si>
  <si>
    <t>DEPENDENCIA</t>
  </si>
  <si>
    <t>SUELDO BASE</t>
  </si>
  <si>
    <t>COMPLMENTO POR ANTIGÜEDAD</t>
  </si>
  <si>
    <t>BONIFICACIÓN PROFESIONAL</t>
  </si>
  <si>
    <t>BONO ESPECÍFICO</t>
  </si>
  <si>
    <t>BONIFICACIÓN INCENTIVO</t>
  </si>
  <si>
    <t>OTRAS REMUNERACIONES</t>
  </si>
  <si>
    <t>HONORARIO</t>
  </si>
  <si>
    <t>TOTAL INGRESO</t>
  </si>
  <si>
    <t>TOTAL DESCUENTO</t>
  </si>
  <si>
    <t>LÍQUIDO</t>
  </si>
  <si>
    <t>MONTO VIÁTICOS</t>
  </si>
  <si>
    <t>Nombres y Apellidos</t>
  </si>
  <si>
    <t>GASTOS DE REPRESENTACIÓN</t>
  </si>
  <si>
    <t>GASTOS DE FUNERALES</t>
  </si>
  <si>
    <t>022</t>
  </si>
  <si>
    <t>ELEAZAR PINZON GARCIA SALAS</t>
  </si>
  <si>
    <t>ENCARGADO DE PRESUPUESTO</t>
  </si>
  <si>
    <t>UNIDAD DESCOCENTRADA DE ADMINISTRACON FINANCIERA Y ADMINISTRATIVA -VIDER-</t>
  </si>
  <si>
    <t>BERTA BEATRIZ ALDANA ARCHILA</t>
  </si>
  <si>
    <t>JEFE FINANCIERO ADMINISTRATIVO</t>
  </si>
  <si>
    <t>ANA ESTEFANIA DE LEON BAC</t>
  </si>
  <si>
    <t>AUXILIAR DE CONTRATACIONES</t>
  </si>
  <si>
    <t>011</t>
  </si>
  <si>
    <t xml:space="preserve">JERONIMO (U.N.) AGUILAR FUENTES </t>
  </si>
  <si>
    <t>ENCARGADO DE ALMACEN</t>
  </si>
  <si>
    <t xml:space="preserve">HENRY DAVID CARDONA FIGUEROA </t>
  </si>
  <si>
    <t>ENCARGADO DE TESORERIA</t>
  </si>
  <si>
    <t>ANTONIO ALBERTO FUNEZ LOPEZ</t>
  </si>
  <si>
    <t>ENCARGADO DE CONTABILDAD</t>
  </si>
  <si>
    <t>OSCAR LEONEL ZAMORA CHAJON</t>
  </si>
  <si>
    <t>ENCARGADO DE INVENTARIOS</t>
  </si>
  <si>
    <t>SIMARI CAROLINA PISABAJ TIZOL</t>
  </si>
  <si>
    <t xml:space="preserve"> ENCARGADA DE CONTRATACIONES Y ADQUISICIONES )</t>
  </si>
  <si>
    <t>OMAR RENATO OSORIO JARQUIN</t>
  </si>
  <si>
    <t>FUNCIONES DE AUXILIAR DE CONTABILIDAD A PARTIR DEL 20-5-2020</t>
  </si>
  <si>
    <t>GRACIELA MIRON GUERRA DE MONROY</t>
  </si>
  <si>
    <t>FUNCIONES DE AUXILIAR DE CONTRATACIONES REINSTALADA A PARTIR DEL 26-3-2019</t>
  </si>
  <si>
    <t>031</t>
  </si>
  <si>
    <t>OSBERTO BENJAMIN PAIZ</t>
  </si>
  <si>
    <t>APOYO ALAREA DE INVENTARIOS</t>
  </si>
  <si>
    <t>JOSE LUIS EDUARDO MENDEZ SINAY</t>
  </si>
  <si>
    <t>APOYO AL AREA DE INVENTARIOS</t>
  </si>
  <si>
    <t>MADELYN XIOMARA MOLIA LEAL</t>
  </si>
  <si>
    <t>APOYO ADMINISTRATIVVO</t>
  </si>
  <si>
    <t>029</t>
  </si>
  <si>
    <t xml:space="preserve">HECTOR MANUEL HERRERA GONZALEZ </t>
  </si>
  <si>
    <t>Apoyo en las actividades relacionadas al área de recursos humanos que se  desarrollan en la Unidad Desconcentrada de Administración Financiera del Viceministerio de Desarrollo Económico Rural</t>
  </si>
  <si>
    <t>EDWIN FERNANDO LEON SAAVEDRA</t>
  </si>
  <si>
    <t>Apoyo técnico a los diversos procesos realizados en el área de inventarios de la Unidad Desconcentrada de Administración Financiera y administrativa del Viceministerio de Desarrollo Económico Rural</t>
  </si>
  <si>
    <t>OSCAR EDUARDO ROSALES REYES</t>
  </si>
  <si>
    <t>Apoyo en actividades de servicios de conducción y mensajería que se desarrollan en la Unidad Desconcentrada de Administración financiera y administrativa del Viceministerio de Desarrollo Económico Rural</t>
  </si>
  <si>
    <t>MARIO RENE AJMAC PAYES</t>
  </si>
  <si>
    <t xml:space="preserve">Apoyo en las actividades que se realizan en el área de contabilidad de la Unidad Desconcentrada de Administración Financiera y Administrativa del Viceministerio de Desarrollo Económico Rural </t>
  </si>
  <si>
    <t>JOSSELYN DEL ROSARIO PERALTA HERNANDEZ</t>
  </si>
  <si>
    <t>Apoyo en las actividades administrativas que se desarrollan en el viceministerio de Desarrollo Económico Rural</t>
  </si>
  <si>
    <t>VERA LUCIA SANCHEZ GARCIA</t>
  </si>
  <si>
    <t>Apoyo en las actividades administrativas que se desarrollan en la Unidad Desconcentrada de Administracion Finanicera y Administrativa -UDAFA- Del viceministerio de Desarrollo Económico Rural</t>
  </si>
  <si>
    <t>JOSE ALBERTO MONROY GUTIERREZ</t>
  </si>
  <si>
    <t>LUIS ALBERTO CABRERA QUIÑONEZ</t>
  </si>
  <si>
    <t>Apoyo en las actividades que se realizan en el área de almacén  de la Unidad Desconcentrada de Administración Financiera y Administrativa del Viceministerio de Desarrollo Económico Rural</t>
  </si>
  <si>
    <t>JAVIER DE JESUS CARRERA CRUZ</t>
  </si>
  <si>
    <t>Apoyo en la planificacion y Programacion de las Actividades que se desarrollan en las unidades del Viceministerio de Desarrollo Economico Rural.</t>
  </si>
  <si>
    <t>MARIA DEL ROSARIO FERNANDEZ LUCERO DE REYNOSA</t>
  </si>
  <si>
    <t>Apoyo técnico en las actividades que se realizan en el área de presupuesto de la Unidad Desconcentrada de Administración Financiera y Administrativa del Viceministerio de Desarrollo Economico Rural.</t>
  </si>
  <si>
    <t>LUZ MARIA HERRERA ORTIZ DE MANSILLA</t>
  </si>
  <si>
    <t>Apoyo en las actividades que se realizan en el área de almacén de la Unidad Desconcentrada de Administración Financiera y Administrativa del Viceministerio de Desarrollo Economico Rural.</t>
  </si>
  <si>
    <t>OTILIA SACULIBAL DE LEVERON</t>
  </si>
  <si>
    <t>Apoyo en actividades de mantenimiento y limpieza que se desarrollan en la Unidad Desconcentrada de Administracion Financiera y Administrativa del Viceministerio de Desarrollo Economico Rural</t>
  </si>
  <si>
    <t>HUGO RENE ORELLANA</t>
  </si>
  <si>
    <t>SONIA ELIZABETH REYES LEIVA DE GARCIA</t>
  </si>
  <si>
    <t>Apoyo en las actividades administrativas que se desarrollan la unida desconcentrada de administracion financiera y administrativa del viceministerio de Desarrollo Económico Rural</t>
  </si>
  <si>
    <t>CINDY JULISSA GONZALEZ</t>
  </si>
  <si>
    <t>Apoyo Técnico A Las Diversas Actividades Que Se Desarrollan En El Área De Presupuesto En La Unidad Desconcentrada De Administración Financiera Y Administrativa Del Viceministerio De Desarrollo Económico Rural</t>
  </si>
  <si>
    <t>ENMA JOHANA CUMES MARQUEZ</t>
  </si>
  <si>
    <t>Apoyo profesional a las Actividades Que Se Realizan En El Área De Presupuesto De La Unidad Desconcentrada De Administración Financiera Y Administrativa Del Viceministerio De Desarrollo Económico Rural</t>
  </si>
  <si>
    <t>LUIS ALBERTO CARRERA AGUIRRE</t>
  </si>
  <si>
    <t>Apoyo profesional a Los Diversos Procesos Realizados En El Área De Transportes De La Unidad Desconcentrada De Administración Financiera Y Administrativa Del Viceministerio De Desarrollo Económico Rural</t>
  </si>
  <si>
    <t>DIRECTOR: LICDA BERTA BEATRIZ ALDANA ARCHILA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</si>
</sst>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Q&quot;* #,##0.00_-;\-&quot;Q&quot;* #,##0.00_-;_-&quot;Q&quot;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</cellStyleXfs>
  <cellXfs count="54"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4" fillId="0" borderId="4" xfId="0" applyFont="1" applyBorder="1"/>
    <xf numFmtId="49" fontId="5" fillId="0" borderId="5" xfId="0" applyNumberFormat="1" applyFont="1" applyBorder="1" applyAlignment="1">
      <alignment horizontal="center"/>
    </xf>
    <xf numFmtId="0" fontId="5" fillId="0" borderId="5" xfId="0" applyFont="1" applyBorder="1" applyAlignment="1"/>
    <xf numFmtId="0" fontId="5" fillId="0" borderId="5" xfId="0" applyFont="1" applyBorder="1" applyAlignment="1">
      <alignment wrapText="1"/>
    </xf>
    <xf numFmtId="0" fontId="0" fillId="0" borderId="5" xfId="0" applyBorder="1" applyAlignment="1">
      <alignment wrapText="1"/>
    </xf>
    <xf numFmtId="44" fontId="5" fillId="0" borderId="5" xfId="2" applyFont="1" applyBorder="1" applyAlignment="1"/>
    <xf numFmtId="44" fontId="0" fillId="0" borderId="5" xfId="2" applyFont="1" applyBorder="1"/>
    <xf numFmtId="44" fontId="0" fillId="0" borderId="5" xfId="0" applyNumberFormat="1" applyBorder="1"/>
    <xf numFmtId="0" fontId="0" fillId="0" borderId="5" xfId="0" applyBorder="1"/>
    <xf numFmtId="44" fontId="0" fillId="0" borderId="6" xfId="2" applyFont="1" applyBorder="1"/>
    <xf numFmtId="0" fontId="5" fillId="0" borderId="5" xfId="0" applyFont="1" applyFill="1" applyBorder="1" applyAlignment="1"/>
    <xf numFmtId="44" fontId="5" fillId="0" borderId="5" xfId="2" applyFont="1" applyFill="1" applyBorder="1" applyAlignment="1"/>
    <xf numFmtId="0" fontId="5" fillId="0" borderId="5" xfId="0" applyFont="1" applyFill="1" applyBorder="1" applyAlignment="1">
      <alignment wrapText="1"/>
    </xf>
    <xf numFmtId="44" fontId="6" fillId="0" borderId="5" xfId="2" applyFont="1" applyFill="1" applyBorder="1" applyAlignment="1"/>
    <xf numFmtId="49" fontId="6" fillId="0" borderId="5" xfId="0" applyNumberFormat="1" applyFont="1" applyBorder="1" applyAlignment="1">
      <alignment horizontal="center"/>
    </xf>
    <xf numFmtId="44" fontId="6" fillId="0" borderId="5" xfId="2" applyFont="1" applyBorder="1" applyAlignment="1"/>
    <xf numFmtId="0" fontId="5" fillId="0" borderId="5" xfId="0" applyFont="1" applyFill="1" applyBorder="1" applyAlignment="1" applyProtection="1"/>
    <xf numFmtId="49" fontId="5" fillId="0" borderId="5" xfId="0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horizontal="left"/>
    </xf>
    <xf numFmtId="0" fontId="4" fillId="0" borderId="5" xfId="0" applyFont="1" applyBorder="1" applyAlignment="1">
      <alignment horizontal="left" vertical="center" wrapText="1"/>
    </xf>
    <xf numFmtId="43" fontId="5" fillId="0" borderId="5" xfId="1" applyFont="1" applyFill="1" applyBorder="1" applyAlignment="1"/>
    <xf numFmtId="43" fontId="0" fillId="0" borderId="5" xfId="0" applyNumberFormat="1" applyBorder="1"/>
    <xf numFmtId="44" fontId="5" fillId="0" borderId="5" xfId="2" applyFont="1" applyFill="1" applyBorder="1" applyAlignment="1">
      <alignment horizontal="center"/>
    </xf>
    <xf numFmtId="0" fontId="7" fillId="0" borderId="5" xfId="0" applyFont="1" applyFill="1" applyBorder="1" applyAlignment="1">
      <alignment horizontal="left"/>
    </xf>
    <xf numFmtId="0" fontId="7" fillId="0" borderId="11" xfId="0" applyFont="1" applyFill="1" applyBorder="1" applyAlignment="1">
      <alignment horizontal="left"/>
    </xf>
    <xf numFmtId="0" fontId="4" fillId="0" borderId="5" xfId="0" applyFont="1" applyBorder="1" applyAlignment="1">
      <alignment horizontal="left" wrapText="1"/>
    </xf>
    <xf numFmtId="0" fontId="7" fillId="0" borderId="5" xfId="0" applyFont="1" applyFill="1" applyBorder="1" applyAlignment="1"/>
    <xf numFmtId="43" fontId="7" fillId="0" borderId="5" xfId="1" applyFont="1" applyFill="1" applyBorder="1" applyAlignment="1"/>
    <xf numFmtId="0" fontId="7" fillId="0" borderId="5" xfId="0" applyFont="1" applyFill="1" applyBorder="1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tabSelected="1" zoomScale="80" zoomScaleNormal="80" workbookViewId="0">
      <selection activeCell="A5" sqref="A5:Q5"/>
    </sheetView>
  </sheetViews>
  <sheetFormatPr baseColWidth="10" defaultRowHeight="15" x14ac:dyDescent="0.25"/>
  <cols>
    <col min="1" max="1" width="4.5703125" customWidth="1"/>
    <col min="3" max="3" width="39.42578125" customWidth="1"/>
    <col min="4" max="4" width="31" customWidth="1"/>
    <col min="5" max="5" width="26.28515625" customWidth="1"/>
    <col min="6" max="6" width="15.85546875" customWidth="1"/>
    <col min="7" max="7" width="16.42578125" customWidth="1"/>
    <col min="8" max="8" width="15.42578125" customWidth="1"/>
    <col min="9" max="9" width="13.5703125" customWidth="1"/>
    <col min="10" max="10" width="15.28515625" customWidth="1"/>
    <col min="11" max="11" width="18.42578125" customWidth="1"/>
    <col min="12" max="12" width="12.7109375" customWidth="1"/>
    <col min="13" max="13" width="13.85546875" customWidth="1"/>
    <col min="14" max="14" width="12.7109375" bestFit="1" customWidth="1"/>
    <col min="15" max="15" width="13" customWidth="1"/>
    <col min="16" max="16" width="12.7109375" bestFit="1" customWidth="1"/>
  </cols>
  <sheetData>
    <row r="1" spans="1:17" ht="21" customHeight="1" x14ac:dyDescent="0.25">
      <c r="A1" s="48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50"/>
    </row>
    <row r="2" spans="1:17" ht="21" customHeight="1" x14ac:dyDescent="0.25">
      <c r="A2" s="38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40"/>
    </row>
    <row r="3" spans="1:17" ht="21" customHeight="1" x14ac:dyDescent="0.25">
      <c r="A3" s="51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3"/>
    </row>
    <row r="4" spans="1:17" ht="21" customHeight="1" x14ac:dyDescent="0.25">
      <c r="A4" s="38" t="s">
        <v>3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40"/>
    </row>
    <row r="5" spans="1:17" ht="21" customHeight="1" x14ac:dyDescent="0.25">
      <c r="A5" s="38" t="s">
        <v>89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40"/>
    </row>
    <row r="6" spans="1:17" ht="21" customHeight="1" x14ac:dyDescent="0.25">
      <c r="A6" s="38" t="s">
        <v>4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40"/>
    </row>
    <row r="7" spans="1:17" ht="21" customHeight="1" x14ac:dyDescent="0.25">
      <c r="A7" s="38" t="s">
        <v>5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40"/>
    </row>
    <row r="8" spans="1:17" ht="21" customHeight="1" thickBot="1" x14ac:dyDescent="0.3">
      <c r="A8" s="41" t="s">
        <v>6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3"/>
    </row>
    <row r="9" spans="1:17" ht="21" customHeight="1" thickBot="1" x14ac:dyDescent="0.3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</row>
    <row r="10" spans="1:17" ht="15.75" x14ac:dyDescent="0.25">
      <c r="A10" s="45" t="s">
        <v>7</v>
      </c>
      <c r="B10" s="37" t="s">
        <v>8</v>
      </c>
      <c r="C10" s="1" t="s">
        <v>9</v>
      </c>
      <c r="D10" s="37" t="s">
        <v>10</v>
      </c>
      <c r="E10" s="37" t="s">
        <v>11</v>
      </c>
      <c r="F10" s="33" t="s">
        <v>12</v>
      </c>
      <c r="G10" s="33" t="s">
        <v>13</v>
      </c>
      <c r="H10" s="33" t="s">
        <v>14</v>
      </c>
      <c r="I10" s="33" t="s">
        <v>15</v>
      </c>
      <c r="J10" s="33" t="s">
        <v>16</v>
      </c>
      <c r="K10" s="37" t="s">
        <v>17</v>
      </c>
      <c r="L10" s="37"/>
      <c r="M10" s="33" t="s">
        <v>18</v>
      </c>
      <c r="N10" s="33" t="s">
        <v>19</v>
      </c>
      <c r="O10" s="33" t="s">
        <v>20</v>
      </c>
      <c r="P10" s="33" t="s">
        <v>21</v>
      </c>
      <c r="Q10" s="35" t="s">
        <v>22</v>
      </c>
    </row>
    <row r="11" spans="1:17" ht="47.25" x14ac:dyDescent="0.25">
      <c r="A11" s="46"/>
      <c r="B11" s="47"/>
      <c r="C11" s="2" t="s">
        <v>23</v>
      </c>
      <c r="D11" s="47"/>
      <c r="E11" s="47"/>
      <c r="F11" s="34"/>
      <c r="G11" s="34"/>
      <c r="H11" s="34"/>
      <c r="I11" s="34"/>
      <c r="J11" s="34"/>
      <c r="K11" s="3" t="s">
        <v>24</v>
      </c>
      <c r="L11" s="3" t="s">
        <v>25</v>
      </c>
      <c r="M11" s="34"/>
      <c r="N11" s="34"/>
      <c r="O11" s="34"/>
      <c r="P11" s="34"/>
      <c r="Q11" s="36"/>
    </row>
    <row r="12" spans="1:17" ht="60" x14ac:dyDescent="0.25">
      <c r="A12" s="4">
        <v>1</v>
      </c>
      <c r="B12" s="5" t="s">
        <v>26</v>
      </c>
      <c r="C12" s="6" t="s">
        <v>27</v>
      </c>
      <c r="D12" s="7" t="s">
        <v>28</v>
      </c>
      <c r="E12" s="8" t="s">
        <v>29</v>
      </c>
      <c r="F12" s="9">
        <v>18000</v>
      </c>
      <c r="G12" s="10">
        <v>0</v>
      </c>
      <c r="H12" s="9">
        <v>325</v>
      </c>
      <c r="I12" s="9">
        <v>250</v>
      </c>
      <c r="J12" s="9">
        <f>2185+2865</f>
        <v>5050</v>
      </c>
      <c r="K12" s="10">
        <v>0</v>
      </c>
      <c r="L12" s="10">
        <v>0</v>
      </c>
      <c r="M12" s="10">
        <v>0</v>
      </c>
      <c r="N12" s="11">
        <f>SUM(F12:M12)</f>
        <v>23625</v>
      </c>
      <c r="O12" s="12">
        <v>5277.66</v>
      </c>
      <c r="P12" s="11">
        <f>+N12-O12</f>
        <v>18347.34</v>
      </c>
      <c r="Q12" s="13">
        <v>0</v>
      </c>
    </row>
    <row r="13" spans="1:17" ht="60" x14ac:dyDescent="0.25">
      <c r="A13" s="4">
        <f>+A12+1</f>
        <v>2</v>
      </c>
      <c r="B13" s="5" t="s">
        <v>26</v>
      </c>
      <c r="C13" s="6" t="s">
        <v>30</v>
      </c>
      <c r="D13" s="7" t="s">
        <v>31</v>
      </c>
      <c r="E13" s="8" t="s">
        <v>29</v>
      </c>
      <c r="F13" s="9">
        <v>15000</v>
      </c>
      <c r="G13" s="10">
        <v>0</v>
      </c>
      <c r="H13" s="9">
        <v>325</v>
      </c>
      <c r="I13" s="9">
        <v>250</v>
      </c>
      <c r="J13" s="9">
        <f>2185+2865</f>
        <v>5050</v>
      </c>
      <c r="K13" s="10">
        <v>0</v>
      </c>
      <c r="L13" s="10">
        <v>0</v>
      </c>
      <c r="M13" s="10">
        <v>0</v>
      </c>
      <c r="N13" s="11">
        <f t="shared" ref="N13:N24" si="0">SUM(F13:M13)</f>
        <v>20625</v>
      </c>
      <c r="O13" s="12">
        <v>4592.3900000000003</v>
      </c>
      <c r="P13" s="11">
        <f>+N13-O13</f>
        <v>16032.61</v>
      </c>
      <c r="Q13" s="13">
        <v>0</v>
      </c>
    </row>
    <row r="14" spans="1:17" ht="60" x14ac:dyDescent="0.25">
      <c r="A14" s="4">
        <f t="shared" ref="A14:A41" si="1">+A13+1</f>
        <v>3</v>
      </c>
      <c r="B14" s="5" t="s">
        <v>26</v>
      </c>
      <c r="C14" s="6" t="s">
        <v>32</v>
      </c>
      <c r="D14" s="7" t="s">
        <v>33</v>
      </c>
      <c r="E14" s="8" t="s">
        <v>29</v>
      </c>
      <c r="F14" s="9">
        <v>11000</v>
      </c>
      <c r="G14" s="10">
        <v>0</v>
      </c>
      <c r="H14" s="9"/>
      <c r="I14" s="9">
        <v>250</v>
      </c>
      <c r="J14" s="9">
        <f>2135+2865</f>
        <v>5000</v>
      </c>
      <c r="K14" s="10">
        <v>0</v>
      </c>
      <c r="L14" s="10">
        <v>0</v>
      </c>
      <c r="M14" s="10">
        <v>0</v>
      </c>
      <c r="N14" s="11">
        <f t="shared" si="0"/>
        <v>16250</v>
      </c>
      <c r="O14" s="12">
        <v>3726.01</v>
      </c>
      <c r="P14" s="11">
        <f t="shared" ref="P14:P24" si="2">+N14-O14</f>
        <v>12523.99</v>
      </c>
      <c r="Q14" s="13">
        <v>0</v>
      </c>
    </row>
    <row r="15" spans="1:17" ht="60" x14ac:dyDescent="0.25">
      <c r="A15" s="4">
        <f t="shared" si="1"/>
        <v>4</v>
      </c>
      <c r="B15" s="5" t="s">
        <v>34</v>
      </c>
      <c r="C15" s="14" t="s">
        <v>35</v>
      </c>
      <c r="D15" s="14" t="s">
        <v>36</v>
      </c>
      <c r="E15" s="8" t="s">
        <v>29</v>
      </c>
      <c r="F15" s="15">
        <v>2604</v>
      </c>
      <c r="G15" s="10">
        <v>50</v>
      </c>
      <c r="H15" s="15">
        <v>0</v>
      </c>
      <c r="I15" s="15">
        <v>250</v>
      </c>
      <c r="J15" s="15">
        <f>2135+2535+400</f>
        <v>5070</v>
      </c>
      <c r="K15" s="10">
        <v>0</v>
      </c>
      <c r="L15" s="10">
        <v>0</v>
      </c>
      <c r="M15" s="10">
        <v>0</v>
      </c>
      <c r="N15" s="11">
        <f t="shared" si="0"/>
        <v>7974</v>
      </c>
      <c r="O15" s="12">
        <v>3412.82</v>
      </c>
      <c r="P15" s="11">
        <f t="shared" si="2"/>
        <v>4561.18</v>
      </c>
      <c r="Q15" s="13">
        <v>0</v>
      </c>
    </row>
    <row r="16" spans="1:17" ht="60" x14ac:dyDescent="0.25">
      <c r="A16" s="4">
        <f t="shared" si="1"/>
        <v>5</v>
      </c>
      <c r="B16" s="5" t="s">
        <v>34</v>
      </c>
      <c r="C16" s="14" t="s">
        <v>37</v>
      </c>
      <c r="D16" s="16" t="s">
        <v>38</v>
      </c>
      <c r="E16" s="8" t="s">
        <v>29</v>
      </c>
      <c r="F16" s="9">
        <v>2604</v>
      </c>
      <c r="G16" s="10">
        <v>0</v>
      </c>
      <c r="H16" s="9">
        <v>0</v>
      </c>
      <c r="I16" s="9">
        <v>250</v>
      </c>
      <c r="J16" s="9">
        <f>2135+2535+400</f>
        <v>5070</v>
      </c>
      <c r="K16" s="10">
        <v>0</v>
      </c>
      <c r="L16" s="10">
        <v>0</v>
      </c>
      <c r="M16" s="10">
        <v>0</v>
      </c>
      <c r="N16" s="11">
        <f t="shared" si="0"/>
        <v>7924</v>
      </c>
      <c r="O16" s="12">
        <v>1538.73</v>
      </c>
      <c r="P16" s="11">
        <f t="shared" si="2"/>
        <v>6385.27</v>
      </c>
      <c r="Q16" s="13">
        <v>0</v>
      </c>
    </row>
    <row r="17" spans="1:17" ht="60" x14ac:dyDescent="0.25">
      <c r="A17" s="4">
        <f t="shared" si="1"/>
        <v>6</v>
      </c>
      <c r="B17" s="5" t="s">
        <v>34</v>
      </c>
      <c r="C17" s="14" t="s">
        <v>39</v>
      </c>
      <c r="D17" s="16" t="s">
        <v>40</v>
      </c>
      <c r="E17" s="8" t="s">
        <v>29</v>
      </c>
      <c r="F17" s="17">
        <v>10949</v>
      </c>
      <c r="G17" s="10">
        <v>0</v>
      </c>
      <c r="H17" s="17">
        <v>0</v>
      </c>
      <c r="I17" s="17">
        <v>250</v>
      </c>
      <c r="J17" s="17">
        <f>2135+2865</f>
        <v>5000</v>
      </c>
      <c r="K17" s="10">
        <v>0</v>
      </c>
      <c r="L17" s="10">
        <v>0</v>
      </c>
      <c r="M17" s="10">
        <v>0</v>
      </c>
      <c r="N17" s="11">
        <f t="shared" si="0"/>
        <v>16199</v>
      </c>
      <c r="O17" s="12">
        <v>3339.81</v>
      </c>
      <c r="P17" s="11">
        <f t="shared" si="2"/>
        <v>12859.19</v>
      </c>
      <c r="Q17" s="13">
        <v>0</v>
      </c>
    </row>
    <row r="18" spans="1:17" ht="60" x14ac:dyDescent="0.25">
      <c r="A18" s="4">
        <f t="shared" si="1"/>
        <v>7</v>
      </c>
      <c r="B18" s="18" t="s">
        <v>34</v>
      </c>
      <c r="C18" s="6" t="s">
        <v>41</v>
      </c>
      <c r="D18" s="6" t="s">
        <v>42</v>
      </c>
      <c r="E18" s="8" t="s">
        <v>29</v>
      </c>
      <c r="F18" s="19">
        <v>3525</v>
      </c>
      <c r="G18" s="10">
        <v>0</v>
      </c>
      <c r="H18" s="19">
        <v>0</v>
      </c>
      <c r="I18" s="19">
        <v>250</v>
      </c>
      <c r="J18" s="19">
        <f>2135+865</f>
        <v>3000</v>
      </c>
      <c r="K18" s="10">
        <v>0</v>
      </c>
      <c r="L18" s="10">
        <v>0</v>
      </c>
      <c r="M18" s="10">
        <v>0</v>
      </c>
      <c r="N18" s="11">
        <f t="shared" si="0"/>
        <v>6775</v>
      </c>
      <c r="O18" s="12">
        <v>1213.1400000000001</v>
      </c>
      <c r="P18" s="11">
        <f t="shared" si="2"/>
        <v>5561.86</v>
      </c>
      <c r="Q18" s="13">
        <v>0</v>
      </c>
    </row>
    <row r="19" spans="1:17" ht="60" x14ac:dyDescent="0.25">
      <c r="A19" s="4">
        <f t="shared" si="1"/>
        <v>8</v>
      </c>
      <c r="B19" s="18" t="s">
        <v>34</v>
      </c>
      <c r="C19" s="6" t="s">
        <v>43</v>
      </c>
      <c r="D19" s="16" t="s">
        <v>44</v>
      </c>
      <c r="E19" s="8" t="s">
        <v>29</v>
      </c>
      <c r="F19" s="15">
        <v>7435</v>
      </c>
      <c r="G19" s="10">
        <v>0</v>
      </c>
      <c r="H19" s="15">
        <v>0</v>
      </c>
      <c r="I19" s="15">
        <v>250</v>
      </c>
      <c r="J19" s="15">
        <f>2135+2865</f>
        <v>5000</v>
      </c>
      <c r="K19" s="10">
        <v>0</v>
      </c>
      <c r="L19" s="10">
        <v>0</v>
      </c>
      <c r="M19" s="10">
        <v>0</v>
      </c>
      <c r="N19" s="11">
        <f t="shared" si="0"/>
        <v>12685</v>
      </c>
      <c r="O19" s="12">
        <v>2729.94</v>
      </c>
      <c r="P19" s="11">
        <f t="shared" si="2"/>
        <v>9955.06</v>
      </c>
      <c r="Q19" s="13">
        <v>0</v>
      </c>
    </row>
    <row r="20" spans="1:17" ht="60" x14ac:dyDescent="0.25">
      <c r="A20" s="4">
        <f t="shared" si="1"/>
        <v>9</v>
      </c>
      <c r="B20" s="18" t="s">
        <v>34</v>
      </c>
      <c r="C20" s="6" t="s">
        <v>45</v>
      </c>
      <c r="D20" s="16" t="s">
        <v>46</v>
      </c>
      <c r="E20" s="8" t="s">
        <v>29</v>
      </c>
      <c r="F20" s="15">
        <v>9581</v>
      </c>
      <c r="G20" s="10">
        <v>0</v>
      </c>
      <c r="H20" s="15">
        <v>325</v>
      </c>
      <c r="I20" s="15">
        <v>250</v>
      </c>
      <c r="J20" s="15">
        <f>2135+2865+5000</f>
        <v>10000</v>
      </c>
      <c r="K20" s="10">
        <v>0</v>
      </c>
      <c r="L20" s="10">
        <v>0</v>
      </c>
      <c r="M20" s="10">
        <v>0</v>
      </c>
      <c r="N20" s="11">
        <f t="shared" si="0"/>
        <v>20156</v>
      </c>
      <c r="O20" s="12">
        <v>9162.57</v>
      </c>
      <c r="P20" s="11">
        <f t="shared" si="2"/>
        <v>10993.43</v>
      </c>
      <c r="Q20" s="13">
        <v>0</v>
      </c>
    </row>
    <row r="21" spans="1:17" ht="60" x14ac:dyDescent="0.25">
      <c r="A21" s="4">
        <f t="shared" si="1"/>
        <v>10</v>
      </c>
      <c r="B21" s="18" t="s">
        <v>34</v>
      </c>
      <c r="C21" s="6" t="s">
        <v>47</v>
      </c>
      <c r="D21" s="16" t="s">
        <v>48</v>
      </c>
      <c r="E21" s="8" t="s">
        <v>29</v>
      </c>
      <c r="F21" s="17">
        <v>10949</v>
      </c>
      <c r="G21" s="10">
        <v>0</v>
      </c>
      <c r="H21" s="17">
        <v>0</v>
      </c>
      <c r="I21" s="17">
        <v>250</v>
      </c>
      <c r="J21" s="17">
        <f>2135+2865</f>
        <v>5000</v>
      </c>
      <c r="K21" s="10">
        <v>0</v>
      </c>
      <c r="L21" s="10">
        <v>0</v>
      </c>
      <c r="M21" s="10">
        <v>0</v>
      </c>
      <c r="N21" s="11">
        <f t="shared" si="0"/>
        <v>16199</v>
      </c>
      <c r="O21" s="12">
        <v>3554.35</v>
      </c>
      <c r="P21" s="11">
        <f t="shared" si="2"/>
        <v>12644.65</v>
      </c>
      <c r="Q21" s="13">
        <v>0</v>
      </c>
    </row>
    <row r="22" spans="1:17" ht="60" x14ac:dyDescent="0.25">
      <c r="A22" s="4">
        <f t="shared" si="1"/>
        <v>11</v>
      </c>
      <c r="B22" s="5" t="s">
        <v>49</v>
      </c>
      <c r="C22" s="16" t="s">
        <v>50</v>
      </c>
      <c r="D22" s="16" t="s">
        <v>51</v>
      </c>
      <c r="E22" s="8" t="s">
        <v>29</v>
      </c>
      <c r="F22" s="15">
        <v>2218.7399999999998</v>
      </c>
      <c r="G22" s="10"/>
      <c r="H22" s="15">
        <v>0</v>
      </c>
      <c r="I22" s="15">
        <v>250</v>
      </c>
      <c r="J22" s="15">
        <v>2015</v>
      </c>
      <c r="K22" s="10">
        <v>0</v>
      </c>
      <c r="L22" s="10">
        <v>0</v>
      </c>
      <c r="M22" s="10">
        <v>0</v>
      </c>
      <c r="N22" s="11">
        <f t="shared" si="0"/>
        <v>4483.74</v>
      </c>
      <c r="O22" s="12">
        <v>256.39</v>
      </c>
      <c r="P22" s="11">
        <f t="shared" si="2"/>
        <v>4227.3499999999995</v>
      </c>
      <c r="Q22" s="13">
        <v>0</v>
      </c>
    </row>
    <row r="23" spans="1:17" ht="60" x14ac:dyDescent="0.25">
      <c r="A23" s="4">
        <f t="shared" si="1"/>
        <v>12</v>
      </c>
      <c r="B23" s="5" t="s">
        <v>49</v>
      </c>
      <c r="C23" s="20" t="s">
        <v>52</v>
      </c>
      <c r="D23" s="6" t="s">
        <v>53</v>
      </c>
      <c r="E23" s="8" t="s">
        <v>29</v>
      </c>
      <c r="F23" s="15">
        <v>2238.9</v>
      </c>
      <c r="G23" s="10"/>
      <c r="H23" s="15">
        <v>0</v>
      </c>
      <c r="I23" s="15">
        <v>250</v>
      </c>
      <c r="J23" s="15">
        <v>2015</v>
      </c>
      <c r="K23" s="10">
        <v>0</v>
      </c>
      <c r="L23" s="10">
        <v>0</v>
      </c>
      <c r="M23" s="10">
        <v>0</v>
      </c>
      <c r="N23" s="11">
        <f t="shared" si="0"/>
        <v>4503.8999999999996</v>
      </c>
      <c r="O23" s="12">
        <v>2632.77</v>
      </c>
      <c r="P23" s="11">
        <f t="shared" si="2"/>
        <v>1871.1299999999997</v>
      </c>
      <c r="Q23" s="13">
        <v>0</v>
      </c>
    </row>
    <row r="24" spans="1:17" ht="60" x14ac:dyDescent="0.25">
      <c r="A24" s="4">
        <f t="shared" si="1"/>
        <v>13</v>
      </c>
      <c r="B24" s="5" t="s">
        <v>49</v>
      </c>
      <c r="C24" s="20" t="s">
        <v>54</v>
      </c>
      <c r="D24" s="6" t="s">
        <v>55</v>
      </c>
      <c r="E24" s="8" t="s">
        <v>29</v>
      </c>
      <c r="F24" s="15">
        <v>2238.9</v>
      </c>
      <c r="G24" s="10"/>
      <c r="H24" s="15">
        <v>0</v>
      </c>
      <c r="I24" s="15">
        <v>250</v>
      </c>
      <c r="J24" s="15">
        <v>2015</v>
      </c>
      <c r="K24" s="10">
        <v>0</v>
      </c>
      <c r="L24" s="10">
        <v>0</v>
      </c>
      <c r="M24" s="10">
        <v>0</v>
      </c>
      <c r="N24" s="11">
        <f t="shared" si="0"/>
        <v>4503.8999999999996</v>
      </c>
      <c r="O24" s="12">
        <v>2632.77</v>
      </c>
      <c r="P24" s="11">
        <f t="shared" si="2"/>
        <v>1871.1299999999997</v>
      </c>
      <c r="Q24" s="13">
        <v>0</v>
      </c>
    </row>
    <row r="25" spans="1:17" ht="105" x14ac:dyDescent="0.25">
      <c r="A25" s="4">
        <f t="shared" si="1"/>
        <v>14</v>
      </c>
      <c r="B25" s="21" t="s">
        <v>56</v>
      </c>
      <c r="C25" s="22" t="s">
        <v>57</v>
      </c>
      <c r="D25" s="23" t="s">
        <v>58</v>
      </c>
      <c r="E25" s="8" t="s">
        <v>29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24">
        <v>11000</v>
      </c>
      <c r="N25" s="10">
        <v>0</v>
      </c>
      <c r="O25" s="10">
        <v>0</v>
      </c>
      <c r="P25" s="25">
        <f>SUM(M25:O25)</f>
        <v>11000</v>
      </c>
      <c r="Q25" s="13">
        <v>0</v>
      </c>
    </row>
    <row r="26" spans="1:17" ht="105" x14ac:dyDescent="0.25">
      <c r="A26" s="4">
        <f t="shared" si="1"/>
        <v>15</v>
      </c>
      <c r="B26" s="21" t="s">
        <v>56</v>
      </c>
      <c r="C26" s="14" t="s">
        <v>59</v>
      </c>
      <c r="D26" s="23" t="s">
        <v>60</v>
      </c>
      <c r="E26" s="8" t="s">
        <v>29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24">
        <v>7000</v>
      </c>
      <c r="N26" s="10">
        <v>0</v>
      </c>
      <c r="O26" s="10">
        <v>0</v>
      </c>
      <c r="P26" s="25">
        <f t="shared" ref="P26:P41" si="3">SUM(M26:O26)</f>
        <v>7000</v>
      </c>
      <c r="Q26" s="13">
        <v>0</v>
      </c>
    </row>
    <row r="27" spans="1:17" ht="105" x14ac:dyDescent="0.25">
      <c r="A27" s="4">
        <f t="shared" si="1"/>
        <v>16</v>
      </c>
      <c r="B27" s="21" t="s">
        <v>56</v>
      </c>
      <c r="C27" s="14" t="s">
        <v>61</v>
      </c>
      <c r="D27" s="23" t="s">
        <v>62</v>
      </c>
      <c r="E27" s="8" t="s">
        <v>29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5">
        <v>6500</v>
      </c>
      <c r="N27" s="10">
        <v>0</v>
      </c>
      <c r="O27" s="10">
        <v>0</v>
      </c>
      <c r="P27" s="25">
        <f t="shared" si="3"/>
        <v>6500</v>
      </c>
      <c r="Q27" s="13">
        <v>0</v>
      </c>
    </row>
    <row r="28" spans="1:17" ht="120" x14ac:dyDescent="0.25">
      <c r="A28" s="4">
        <f t="shared" si="1"/>
        <v>17</v>
      </c>
      <c r="B28" s="21" t="s">
        <v>56</v>
      </c>
      <c r="C28" s="22" t="s">
        <v>63</v>
      </c>
      <c r="D28" s="23" t="s">
        <v>64</v>
      </c>
      <c r="E28" s="8" t="s">
        <v>29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26">
        <v>7000</v>
      </c>
      <c r="N28" s="10">
        <v>0</v>
      </c>
      <c r="O28" s="10">
        <v>0</v>
      </c>
      <c r="P28" s="25">
        <f t="shared" si="3"/>
        <v>7000</v>
      </c>
      <c r="Q28" s="13">
        <v>0</v>
      </c>
    </row>
    <row r="29" spans="1:17" ht="60" x14ac:dyDescent="0.25">
      <c r="A29" s="4">
        <f t="shared" si="1"/>
        <v>18</v>
      </c>
      <c r="B29" s="21" t="s">
        <v>56</v>
      </c>
      <c r="C29" s="16" t="s">
        <v>65</v>
      </c>
      <c r="D29" s="23" t="s">
        <v>66</v>
      </c>
      <c r="E29" s="8" t="s">
        <v>29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26">
        <v>10000</v>
      </c>
      <c r="N29" s="10">
        <v>0</v>
      </c>
      <c r="O29" s="10">
        <v>0</v>
      </c>
      <c r="P29" s="25">
        <f t="shared" si="3"/>
        <v>10000</v>
      </c>
      <c r="Q29" s="13">
        <v>0</v>
      </c>
    </row>
    <row r="30" spans="1:17" ht="120" x14ac:dyDescent="0.25">
      <c r="A30" s="4">
        <f t="shared" si="1"/>
        <v>19</v>
      </c>
      <c r="B30" s="21" t="s">
        <v>56</v>
      </c>
      <c r="C30" s="22" t="s">
        <v>67</v>
      </c>
      <c r="D30" s="23" t="s">
        <v>68</v>
      </c>
      <c r="E30" s="8" t="s">
        <v>29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26">
        <v>7000</v>
      </c>
      <c r="N30" s="10">
        <v>0</v>
      </c>
      <c r="O30" s="10">
        <v>0</v>
      </c>
      <c r="P30" s="25">
        <f t="shared" si="3"/>
        <v>7000</v>
      </c>
      <c r="Q30" s="13">
        <v>0</v>
      </c>
    </row>
    <row r="31" spans="1:17" ht="120" x14ac:dyDescent="0.25">
      <c r="A31" s="4">
        <f t="shared" si="1"/>
        <v>20</v>
      </c>
      <c r="B31" s="21" t="s">
        <v>56</v>
      </c>
      <c r="C31" s="27" t="s">
        <v>69</v>
      </c>
      <c r="D31" s="23" t="s">
        <v>64</v>
      </c>
      <c r="E31" s="8" t="s">
        <v>29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26">
        <v>7000</v>
      </c>
      <c r="N31" s="10">
        <v>0</v>
      </c>
      <c r="O31" s="10">
        <v>0</v>
      </c>
      <c r="P31" s="25">
        <f t="shared" si="3"/>
        <v>7000</v>
      </c>
      <c r="Q31" s="13">
        <v>0</v>
      </c>
    </row>
    <row r="32" spans="1:17" ht="105" x14ac:dyDescent="0.25">
      <c r="A32" s="4">
        <f t="shared" si="1"/>
        <v>21</v>
      </c>
      <c r="B32" s="21" t="s">
        <v>56</v>
      </c>
      <c r="C32" s="28" t="s">
        <v>70</v>
      </c>
      <c r="D32" s="23" t="s">
        <v>71</v>
      </c>
      <c r="E32" s="8" t="s">
        <v>29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26">
        <v>7000</v>
      </c>
      <c r="N32" s="10">
        <v>0</v>
      </c>
      <c r="O32" s="10">
        <v>0</v>
      </c>
      <c r="P32" s="25">
        <f t="shared" si="3"/>
        <v>7000</v>
      </c>
      <c r="Q32" s="13">
        <v>0</v>
      </c>
    </row>
    <row r="33" spans="1:17" ht="75" x14ac:dyDescent="0.25">
      <c r="A33" s="4">
        <f t="shared" si="1"/>
        <v>22</v>
      </c>
      <c r="B33" s="21" t="s">
        <v>56</v>
      </c>
      <c r="C33" s="28" t="s">
        <v>72</v>
      </c>
      <c r="D33" s="23" t="s">
        <v>73</v>
      </c>
      <c r="E33" s="8" t="s">
        <v>29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26">
        <v>10000</v>
      </c>
      <c r="N33" s="10">
        <v>0</v>
      </c>
      <c r="O33" s="10">
        <v>0</v>
      </c>
      <c r="P33" s="25">
        <f t="shared" si="3"/>
        <v>10000</v>
      </c>
      <c r="Q33" s="13">
        <v>0</v>
      </c>
    </row>
    <row r="34" spans="1:17" ht="120" x14ac:dyDescent="0.25">
      <c r="A34" s="4">
        <f t="shared" si="1"/>
        <v>23</v>
      </c>
      <c r="B34" s="21" t="s">
        <v>56</v>
      </c>
      <c r="C34" s="29" t="s">
        <v>74</v>
      </c>
      <c r="D34" s="23" t="s">
        <v>75</v>
      </c>
      <c r="E34" s="8" t="s">
        <v>29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5">
        <v>10000</v>
      </c>
      <c r="N34" s="10">
        <v>0</v>
      </c>
      <c r="O34" s="10">
        <v>0</v>
      </c>
      <c r="P34" s="25">
        <f t="shared" si="3"/>
        <v>10000</v>
      </c>
      <c r="Q34" s="13">
        <v>0</v>
      </c>
    </row>
    <row r="35" spans="1:17" ht="105" x14ac:dyDescent="0.25">
      <c r="A35" s="4">
        <f t="shared" si="1"/>
        <v>24</v>
      </c>
      <c r="B35" s="21" t="s">
        <v>56</v>
      </c>
      <c r="C35" s="29" t="s">
        <v>76</v>
      </c>
      <c r="D35" s="23" t="s">
        <v>77</v>
      </c>
      <c r="E35" s="8" t="s">
        <v>29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26">
        <v>8000</v>
      </c>
      <c r="N35" s="10">
        <v>0</v>
      </c>
      <c r="O35" s="10">
        <v>0</v>
      </c>
      <c r="P35" s="25">
        <f t="shared" si="3"/>
        <v>8000</v>
      </c>
      <c r="Q35" s="13">
        <v>0</v>
      </c>
    </row>
    <row r="36" spans="1:17" ht="120" x14ac:dyDescent="0.25">
      <c r="A36" s="4">
        <f t="shared" si="1"/>
        <v>25</v>
      </c>
      <c r="B36" s="21" t="s">
        <v>56</v>
      </c>
      <c r="C36" s="30" t="s">
        <v>78</v>
      </c>
      <c r="D36" s="23" t="s">
        <v>79</v>
      </c>
      <c r="E36" s="8" t="s">
        <v>29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31">
        <v>5500</v>
      </c>
      <c r="N36" s="10">
        <v>0</v>
      </c>
      <c r="O36" s="10">
        <v>0</v>
      </c>
      <c r="P36" s="25">
        <f t="shared" si="3"/>
        <v>5500</v>
      </c>
      <c r="Q36" s="13">
        <v>0</v>
      </c>
    </row>
    <row r="37" spans="1:17" ht="120" x14ac:dyDescent="0.25">
      <c r="A37" s="4">
        <f t="shared" si="1"/>
        <v>26</v>
      </c>
      <c r="B37" s="21" t="s">
        <v>56</v>
      </c>
      <c r="C37" s="6" t="s">
        <v>80</v>
      </c>
      <c r="D37" s="23" t="s">
        <v>79</v>
      </c>
      <c r="E37" s="8" t="s">
        <v>29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24">
        <v>5500</v>
      </c>
      <c r="N37" s="10">
        <v>0</v>
      </c>
      <c r="O37" s="10">
        <v>0</v>
      </c>
      <c r="P37" s="25">
        <f t="shared" si="3"/>
        <v>5500</v>
      </c>
      <c r="Q37" s="13">
        <v>0</v>
      </c>
    </row>
    <row r="38" spans="1:17" ht="105" x14ac:dyDescent="0.25">
      <c r="A38" s="4">
        <f t="shared" si="1"/>
        <v>27</v>
      </c>
      <c r="B38" s="21" t="s">
        <v>56</v>
      </c>
      <c r="C38" s="32" t="s">
        <v>81</v>
      </c>
      <c r="D38" s="23" t="s">
        <v>82</v>
      </c>
      <c r="E38" s="8" t="s">
        <v>29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9">
        <v>5500</v>
      </c>
      <c r="N38" s="10">
        <v>0</v>
      </c>
      <c r="O38" s="10">
        <v>0</v>
      </c>
      <c r="P38" s="25">
        <f t="shared" si="3"/>
        <v>5500</v>
      </c>
      <c r="Q38" s="13">
        <v>0</v>
      </c>
    </row>
    <row r="39" spans="1:17" ht="120" x14ac:dyDescent="0.25">
      <c r="A39" s="4">
        <f t="shared" si="1"/>
        <v>28</v>
      </c>
      <c r="B39" s="21" t="s">
        <v>56</v>
      </c>
      <c r="C39" s="30" t="s">
        <v>83</v>
      </c>
      <c r="D39" s="23" t="s">
        <v>84</v>
      </c>
      <c r="E39" s="8" t="s">
        <v>29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31">
        <v>10000</v>
      </c>
      <c r="N39" s="10">
        <v>0</v>
      </c>
      <c r="O39" s="10">
        <v>0</v>
      </c>
      <c r="P39" s="25">
        <f t="shared" si="3"/>
        <v>10000</v>
      </c>
      <c r="Q39" s="13">
        <v>0</v>
      </c>
    </row>
    <row r="40" spans="1:17" ht="120" x14ac:dyDescent="0.25">
      <c r="A40" s="4">
        <f t="shared" si="1"/>
        <v>29</v>
      </c>
      <c r="B40" s="21" t="s">
        <v>56</v>
      </c>
      <c r="C40" s="27" t="s">
        <v>85</v>
      </c>
      <c r="D40" s="23" t="s">
        <v>86</v>
      </c>
      <c r="E40" s="8" t="s">
        <v>29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26">
        <f>12000+3000</f>
        <v>15000</v>
      </c>
      <c r="N40" s="10">
        <v>0</v>
      </c>
      <c r="O40" s="10">
        <v>0</v>
      </c>
      <c r="P40" s="25">
        <f t="shared" si="3"/>
        <v>15000</v>
      </c>
      <c r="Q40" s="13">
        <v>0</v>
      </c>
    </row>
    <row r="41" spans="1:17" ht="120" x14ac:dyDescent="0.25">
      <c r="A41" s="4">
        <f t="shared" si="1"/>
        <v>30</v>
      </c>
      <c r="B41" s="21" t="s">
        <v>56</v>
      </c>
      <c r="C41" s="14" t="s">
        <v>87</v>
      </c>
      <c r="D41" s="23" t="s">
        <v>88</v>
      </c>
      <c r="E41" s="8" t="s">
        <v>29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5">
        <v>12000</v>
      </c>
      <c r="N41" s="10">
        <v>0</v>
      </c>
      <c r="O41" s="10">
        <v>0</v>
      </c>
      <c r="P41" s="25">
        <f t="shared" si="3"/>
        <v>12000</v>
      </c>
      <c r="Q41" s="13">
        <v>0</v>
      </c>
    </row>
  </sheetData>
  <protectedRanges>
    <protectedRange sqref="C15" name="Rango1_5_2_1"/>
    <protectedRange sqref="D39 D34:D35 D28:D31 D41" name="Rango4_2"/>
    <protectedRange sqref="D32" name="Rango4_2_2"/>
  </protectedRanges>
  <mergeCells count="24">
    <mergeCell ref="A6:Q6"/>
    <mergeCell ref="A1:Q1"/>
    <mergeCell ref="A2:Q2"/>
    <mergeCell ref="A3:Q3"/>
    <mergeCell ref="A4:Q4"/>
    <mergeCell ref="A5:Q5"/>
    <mergeCell ref="A7:Q7"/>
    <mergeCell ref="A8:Q8"/>
    <mergeCell ref="A9:Q9"/>
    <mergeCell ref="A10:A11"/>
    <mergeCell ref="B10:B11"/>
    <mergeCell ref="D10:D11"/>
    <mergeCell ref="E10:E11"/>
    <mergeCell ref="F10:F11"/>
    <mergeCell ref="G10:G11"/>
    <mergeCell ref="H10:H11"/>
    <mergeCell ref="P10:P11"/>
    <mergeCell ref="Q10:Q11"/>
    <mergeCell ref="I10:I11"/>
    <mergeCell ref="J10:J11"/>
    <mergeCell ref="K10:L10"/>
    <mergeCell ref="M10:M11"/>
    <mergeCell ref="N10:N11"/>
    <mergeCell ref="O10:O11"/>
  </mergeCells>
  <pageMargins left="0.39370078740157483" right="0" top="0.74803149606299213" bottom="0.74803149606299213" header="0.31496062992125984" footer="0.31496062992125984"/>
  <pageSetup scale="4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de Jesus Carrera Cruz</dc:creator>
  <cp:lastModifiedBy>Javier de Jesus Carrera Cruz</cp:lastModifiedBy>
  <dcterms:created xsi:type="dcterms:W3CDTF">2021-08-04T17:50:58Z</dcterms:created>
  <dcterms:modified xsi:type="dcterms:W3CDTF">2021-08-05T16:30:39Z</dcterms:modified>
</cp:coreProperties>
</file>