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tabRatio="938" firstSheet="4" activeTab="8"/>
  </bookViews>
  <sheets>
    <sheet name="SubGrupo de Gasto 18 Febrero" sheetId="10" r:id="rId1"/>
    <sheet name="SubGrupo de Gasto 18 Marzo" sheetId="9" r:id="rId2"/>
    <sheet name="SubGrupo de Gasto 18 Abril" sheetId="8" r:id="rId3"/>
    <sheet name="SubGrupo de Gasto 18 Mayo" sheetId="11" r:id="rId4"/>
    <sheet name="SubGrupo de Gasto 18 Junio" sheetId="14" r:id="rId5"/>
    <sheet name="SubGrupo de Gasto 18 Julio" sheetId="13" r:id="rId6"/>
    <sheet name="SubGrupo de Gasto 18 Agosto" sheetId="16" r:id="rId7"/>
    <sheet name="SubGrupo de Gasto 18 Septiembre" sheetId="17" r:id="rId8"/>
    <sheet name="SubGrupo de Gasto 18 Octubre" sheetId="15" r:id="rId9"/>
  </sheets>
  <calcPr calcId="145621"/>
</workbook>
</file>

<file path=xl/calcChain.xml><?xml version="1.0" encoding="utf-8"?>
<calcChain xmlns="http://schemas.openxmlformats.org/spreadsheetml/2006/main">
  <c r="Q23" i="15" l="1"/>
  <c r="Q51" i="15" s="1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N51" i="15"/>
  <c r="D51" i="15"/>
  <c r="A32" i="15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30" i="15"/>
  <c r="A31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N77" i="15" l="1"/>
  <c r="N78" i="15" s="1"/>
  <c r="N72" i="15"/>
  <c r="D77" i="15"/>
  <c r="P33" i="17" l="1"/>
  <c r="O33" i="17"/>
  <c r="L33" i="17"/>
  <c r="K33" i="17"/>
  <c r="H33" i="17"/>
  <c r="G33" i="17"/>
  <c r="D33" i="17"/>
  <c r="P32" i="17"/>
  <c r="O32" i="17"/>
  <c r="N32" i="17"/>
  <c r="N33" i="17" s="1"/>
  <c r="L32" i="17"/>
  <c r="K32" i="17"/>
  <c r="J32" i="17"/>
  <c r="J33" i="17" s="1"/>
  <c r="I32" i="17"/>
  <c r="H32" i="17"/>
  <c r="G32" i="17"/>
  <c r="F32" i="17"/>
  <c r="F33" i="17" s="1"/>
  <c r="E32" i="17"/>
  <c r="E33" i="17" s="1"/>
  <c r="D32" i="17"/>
  <c r="M31" i="17"/>
  <c r="Q31" i="17" s="1"/>
  <c r="M30" i="17"/>
  <c r="Q30" i="17" s="1"/>
  <c r="Q29" i="17"/>
  <c r="M29" i="17"/>
  <c r="M28" i="17"/>
  <c r="Q28" i="17" s="1"/>
  <c r="M27" i="17"/>
  <c r="Q27" i="17" s="1"/>
  <c r="A27" i="17"/>
  <c r="A28" i="17" s="1"/>
  <c r="A29" i="17" s="1"/>
  <c r="A30" i="17" s="1"/>
  <c r="A31" i="17" s="1"/>
  <c r="M26" i="17"/>
  <c r="Q26" i="17" s="1"/>
  <c r="A26" i="17"/>
  <c r="Q25" i="17"/>
  <c r="M25" i="17"/>
  <c r="A25" i="17"/>
  <c r="M24" i="17"/>
  <c r="Q24" i="17" s="1"/>
  <c r="A24" i="17"/>
  <c r="M23" i="17"/>
  <c r="Q23" i="17" s="1"/>
  <c r="N18" i="17"/>
  <c r="M18" i="17"/>
  <c r="J18" i="17"/>
  <c r="I18" i="17"/>
  <c r="F18" i="17"/>
  <c r="E18" i="17"/>
  <c r="P17" i="17"/>
  <c r="P18" i="17" s="1"/>
  <c r="O17" i="17"/>
  <c r="O18" i="17" s="1"/>
  <c r="N17" i="17"/>
  <c r="M17" i="17"/>
  <c r="L17" i="17"/>
  <c r="L18" i="17" s="1"/>
  <c r="K17" i="17"/>
  <c r="K18" i="17" s="1"/>
  <c r="J17" i="17"/>
  <c r="I17" i="17"/>
  <c r="H17" i="17"/>
  <c r="H18" i="17" s="1"/>
  <c r="G17" i="17"/>
  <c r="G18" i="17" s="1"/>
  <c r="F17" i="17"/>
  <c r="E17" i="17"/>
  <c r="D17" i="17"/>
  <c r="D18" i="17" s="1"/>
  <c r="Q16" i="17"/>
  <c r="Q17" i="17" s="1"/>
  <c r="Q18" i="17" s="1"/>
  <c r="N11" i="17"/>
  <c r="J11" i="17"/>
  <c r="F11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E11" i="17" s="1"/>
  <c r="D10" i="17"/>
  <c r="Q9" i="17"/>
  <c r="Q8" i="17"/>
  <c r="P8" i="17"/>
  <c r="O8" i="17"/>
  <c r="N8" i="17"/>
  <c r="M8" i="17"/>
  <c r="L8" i="17"/>
  <c r="L11" i="17" s="1"/>
  <c r="K8" i="17"/>
  <c r="I8" i="17"/>
  <c r="H8" i="17"/>
  <c r="G8" i="17"/>
  <c r="D8" i="17"/>
  <c r="Q7" i="17"/>
  <c r="Q6" i="17"/>
  <c r="P6" i="17"/>
  <c r="P11" i="17" s="1"/>
  <c r="O6" i="17"/>
  <c r="O11" i="17" s="1"/>
  <c r="N6" i="17"/>
  <c r="M6" i="17"/>
  <c r="M11" i="17" s="1"/>
  <c r="L6" i="17"/>
  <c r="K6" i="17"/>
  <c r="K11" i="17" s="1"/>
  <c r="I6" i="17"/>
  <c r="I11" i="17" s="1"/>
  <c r="H6" i="17"/>
  <c r="H11" i="17" s="1"/>
  <c r="G6" i="17"/>
  <c r="G11" i="17" s="1"/>
  <c r="D6" i="17"/>
  <c r="D11" i="17" s="1"/>
  <c r="Q5" i="17"/>
  <c r="Q11" i="17" l="1"/>
  <c r="Q32" i="17"/>
  <c r="Q33" i="17"/>
  <c r="M32" i="17"/>
  <c r="M33" i="17" s="1"/>
  <c r="I33" i="17"/>
  <c r="P78" i="15"/>
  <c r="O72" i="15"/>
  <c r="P72" i="15"/>
  <c r="P77" i="15" s="1"/>
  <c r="J78" i="15"/>
  <c r="K78" i="15"/>
  <c r="F72" i="15"/>
  <c r="G72" i="15"/>
  <c r="H72" i="15"/>
  <c r="I72" i="15"/>
  <c r="J72" i="15"/>
  <c r="J77" i="15" s="1"/>
  <c r="K72" i="15"/>
  <c r="K77" i="15" s="1"/>
  <c r="L72" i="15"/>
  <c r="E72" i="15"/>
  <c r="Q65" i="15"/>
  <c r="Q66" i="15"/>
  <c r="Q67" i="15"/>
  <c r="Q68" i="15"/>
  <c r="Q70" i="15"/>
  <c r="Q71" i="15"/>
  <c r="D72" i="15"/>
  <c r="D78" i="15" s="1"/>
  <c r="L78" i="15" l="1"/>
  <c r="L77" i="15"/>
  <c r="H78" i="15"/>
  <c r="H77" i="15"/>
  <c r="E78" i="15"/>
  <c r="E77" i="15"/>
  <c r="O78" i="15"/>
  <c r="O77" i="15"/>
  <c r="I78" i="15"/>
  <c r="I77" i="15"/>
  <c r="G78" i="15"/>
  <c r="G77" i="15"/>
  <c r="F78" i="15"/>
  <c r="F77" i="15"/>
  <c r="Q69" i="15"/>
  <c r="M72" i="15"/>
  <c r="M78" i="15" s="1"/>
  <c r="L63" i="16"/>
  <c r="K63" i="16"/>
  <c r="I63" i="16"/>
  <c r="P62" i="16"/>
  <c r="Q62" i="16" s="1"/>
  <c r="O62" i="16"/>
  <c r="N62" i="16"/>
  <c r="M62" i="16"/>
  <c r="L62" i="16"/>
  <c r="K62" i="16"/>
  <c r="J62" i="16"/>
  <c r="J63" i="16" s="1"/>
  <c r="Q63" i="16" s="1"/>
  <c r="I62" i="16"/>
  <c r="H62" i="16"/>
  <c r="G62" i="16"/>
  <c r="G63" i="16" s="1"/>
  <c r="F62" i="16"/>
  <c r="E62" i="16"/>
  <c r="D62" i="16"/>
  <c r="Q61" i="16"/>
  <c r="Q60" i="16"/>
  <c r="Q59" i="16"/>
  <c r="Q58" i="16"/>
  <c r="Q57" i="16"/>
  <c r="Q56" i="16"/>
  <c r="Q55" i="16"/>
  <c r="Q54" i="16"/>
  <c r="Q53" i="16"/>
  <c r="Q52" i="16"/>
  <c r="A52" i="16"/>
  <c r="A53" i="16" s="1"/>
  <c r="A54" i="16" s="1"/>
  <c r="A55" i="16" s="1"/>
  <c r="A56" i="16" s="1"/>
  <c r="A57" i="16" s="1"/>
  <c r="A58" i="16" s="1"/>
  <c r="A59" i="16" s="1"/>
  <c r="A60" i="16" s="1"/>
  <c r="A61" i="16" s="1"/>
  <c r="Q51" i="16"/>
  <c r="A51" i="16"/>
  <c r="Q50" i="16"/>
  <c r="P49" i="16"/>
  <c r="P63" i="16" s="1"/>
  <c r="O49" i="16"/>
  <c r="O63" i="16" s="1"/>
  <c r="N49" i="16"/>
  <c r="N63" i="16" s="1"/>
  <c r="M49" i="16"/>
  <c r="M63" i="16" s="1"/>
  <c r="L49" i="16"/>
  <c r="K49" i="16"/>
  <c r="J49" i="16"/>
  <c r="I49" i="16"/>
  <c r="H49" i="16"/>
  <c r="H63" i="16" s="1"/>
  <c r="F49" i="16"/>
  <c r="F63" i="16" s="1"/>
  <c r="E49" i="16"/>
  <c r="E63" i="16" s="1"/>
  <c r="D49" i="16"/>
  <c r="D63" i="16" s="1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A34" i="16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Q33" i="16"/>
  <c r="Q49" i="16" s="1"/>
  <c r="Q28" i="16"/>
  <c r="L28" i="16"/>
  <c r="K28" i="16"/>
  <c r="J28" i="16"/>
  <c r="I28" i="16"/>
  <c r="D28" i="16"/>
  <c r="Q27" i="16"/>
  <c r="P27" i="16"/>
  <c r="P28" i="16" s="1"/>
  <c r="O27" i="16"/>
  <c r="O28" i="16" s="1"/>
  <c r="N27" i="16"/>
  <c r="N28" i="16" s="1"/>
  <c r="M27" i="16"/>
  <c r="M28" i="16" s="1"/>
  <c r="L27" i="16"/>
  <c r="K27" i="16"/>
  <c r="J27" i="16"/>
  <c r="I27" i="16"/>
  <c r="H27" i="16"/>
  <c r="H28" i="16" s="1"/>
  <c r="G27" i="16"/>
  <c r="G28" i="16" s="1"/>
  <c r="F27" i="16"/>
  <c r="F28" i="16" s="1"/>
  <c r="E27" i="16"/>
  <c r="E28" i="16" s="1"/>
  <c r="D27" i="16"/>
  <c r="Q26" i="16"/>
  <c r="P21" i="16"/>
  <c r="O21" i="16"/>
  <c r="N21" i="16"/>
  <c r="H21" i="16"/>
  <c r="G21" i="16"/>
  <c r="F21" i="16"/>
  <c r="P20" i="16"/>
  <c r="O20" i="16"/>
  <c r="N20" i="16"/>
  <c r="M20" i="16"/>
  <c r="L20" i="16"/>
  <c r="K20" i="16"/>
  <c r="J20" i="16"/>
  <c r="J21" i="16" s="1"/>
  <c r="Q21" i="16" s="1"/>
  <c r="I20" i="16"/>
  <c r="H20" i="16"/>
  <c r="G20" i="16"/>
  <c r="F20" i="16"/>
  <c r="E20" i="16"/>
  <c r="E21" i="16" s="1"/>
  <c r="D20" i="16"/>
  <c r="Q19" i="16"/>
  <c r="A19" i="16"/>
  <c r="Q18" i="16"/>
  <c r="A18" i="16"/>
  <c r="Q17" i="16"/>
  <c r="A17" i="16"/>
  <c r="Q16" i="16"/>
  <c r="A16" i="16"/>
  <c r="Q15" i="16"/>
  <c r="A15" i="16"/>
  <c r="Q14" i="16"/>
  <c r="Q13" i="16"/>
  <c r="Q12" i="16"/>
  <c r="A12" i="16"/>
  <c r="A13" i="16" s="1"/>
  <c r="A14" i="16" s="1"/>
  <c r="Q11" i="16"/>
  <c r="A11" i="16"/>
  <c r="Q10" i="16"/>
  <c r="Q20" i="16" s="1"/>
  <c r="A10" i="16"/>
  <c r="P9" i="16"/>
  <c r="O9" i="16"/>
  <c r="N9" i="16"/>
  <c r="M9" i="16"/>
  <c r="L9" i="16"/>
  <c r="L21" i="16" s="1"/>
  <c r="K9" i="16"/>
  <c r="I9" i="16"/>
  <c r="H9" i="16"/>
  <c r="G9" i="16"/>
  <c r="D9" i="16"/>
  <c r="Q8" i="16"/>
  <c r="Q9" i="16" s="1"/>
  <c r="P7" i="16"/>
  <c r="O7" i="16"/>
  <c r="N7" i="16"/>
  <c r="M7" i="16"/>
  <c r="M21" i="16" s="1"/>
  <c r="L7" i="16"/>
  <c r="K7" i="16"/>
  <c r="K21" i="16" s="1"/>
  <c r="I7" i="16"/>
  <c r="I21" i="16" s="1"/>
  <c r="H7" i="16"/>
  <c r="G7" i="16"/>
  <c r="D7" i="16"/>
  <c r="D21" i="16" s="1"/>
  <c r="Q6" i="16"/>
  <c r="Q5" i="16"/>
  <c r="Q7" i="16" s="1"/>
  <c r="M77" i="15" l="1"/>
  <c r="Q77" i="15" s="1"/>
  <c r="L51" i="15"/>
  <c r="A65" i="15" l="1"/>
  <c r="A66" i="15" s="1"/>
  <c r="A67" i="15" s="1"/>
  <c r="A68" i="15" s="1"/>
  <c r="A69" i="15" s="1"/>
  <c r="A70" i="15" s="1"/>
  <c r="A71" i="15" s="1"/>
  <c r="Q64" i="15"/>
  <c r="P58" i="15"/>
  <c r="P59" i="15" s="1"/>
  <c r="O58" i="15"/>
  <c r="O59" i="15" s="1"/>
  <c r="N58" i="15"/>
  <c r="N59" i="15" s="1"/>
  <c r="M58" i="15"/>
  <c r="M59" i="15" s="1"/>
  <c r="L58" i="15"/>
  <c r="L59" i="15" s="1"/>
  <c r="K58" i="15"/>
  <c r="K59" i="15" s="1"/>
  <c r="J58" i="15"/>
  <c r="J59" i="15" s="1"/>
  <c r="I58" i="15"/>
  <c r="I59" i="15" s="1"/>
  <c r="H58" i="15"/>
  <c r="H59" i="15" s="1"/>
  <c r="G58" i="15"/>
  <c r="G59" i="15" s="1"/>
  <c r="F58" i="15"/>
  <c r="F59" i="15" s="1"/>
  <c r="E58" i="15"/>
  <c r="E59" i="15" s="1"/>
  <c r="D58" i="15"/>
  <c r="D59" i="15" s="1"/>
  <c r="Q57" i="15"/>
  <c r="Q58" i="15" s="1"/>
  <c r="Q59" i="15" s="1"/>
  <c r="P51" i="15"/>
  <c r="O51" i="15"/>
  <c r="M51" i="15"/>
  <c r="K51" i="15"/>
  <c r="J51" i="15"/>
  <c r="J52" i="15" s="1"/>
  <c r="I51" i="15"/>
  <c r="H51" i="15"/>
  <c r="G51" i="15"/>
  <c r="F51" i="15"/>
  <c r="F52" i="15" s="1"/>
  <c r="E51" i="15"/>
  <c r="E52" i="15" s="1"/>
  <c r="Q9" i="15"/>
  <c r="P8" i="15"/>
  <c r="O8" i="15"/>
  <c r="N8" i="15"/>
  <c r="M8" i="15"/>
  <c r="L8" i="15"/>
  <c r="L52" i="15" s="1"/>
  <c r="K8" i="15"/>
  <c r="I8" i="15"/>
  <c r="H8" i="15"/>
  <c r="G8" i="15"/>
  <c r="D8" i="15"/>
  <c r="Q7" i="15"/>
  <c r="Q8" i="15" s="1"/>
  <c r="P6" i="15"/>
  <c r="O6" i="15"/>
  <c r="N6" i="15"/>
  <c r="M6" i="15"/>
  <c r="L6" i="15"/>
  <c r="K6" i="15"/>
  <c r="I6" i="15"/>
  <c r="H6" i="15"/>
  <c r="G6" i="15"/>
  <c r="D6" i="15"/>
  <c r="Q5" i="15"/>
  <c r="I52" i="15" l="1"/>
  <c r="O52" i="15"/>
  <c r="K52" i="15"/>
  <c r="Q6" i="15"/>
  <c r="M52" i="15"/>
  <c r="P52" i="15"/>
  <c r="D52" i="15"/>
  <c r="G52" i="15"/>
  <c r="H52" i="15"/>
  <c r="N52" i="15"/>
  <c r="Q115" i="13"/>
  <c r="Q116" i="13"/>
  <c r="Q117" i="13"/>
  <c r="Q118" i="13"/>
  <c r="Q119" i="13"/>
  <c r="Q120" i="13"/>
  <c r="Q121" i="13"/>
  <c r="Q107" i="13"/>
  <c r="Q108" i="13"/>
  <c r="Q109" i="13"/>
  <c r="Q110" i="13"/>
  <c r="Q111" i="13"/>
  <c r="Q112" i="13"/>
  <c r="Q113" i="13"/>
  <c r="Q114" i="13"/>
  <c r="Q106" i="13"/>
  <c r="Q100" i="13"/>
  <c r="Q99" i="13"/>
  <c r="K119" i="13"/>
  <c r="K120" i="13"/>
  <c r="K121" i="13"/>
  <c r="K109" i="13"/>
  <c r="K110" i="13"/>
  <c r="K111" i="13"/>
  <c r="K112" i="13"/>
  <c r="K113" i="13"/>
  <c r="K114" i="13"/>
  <c r="K115" i="13"/>
  <c r="K116" i="13"/>
  <c r="K117" i="13"/>
  <c r="K118" i="13"/>
  <c r="K104" i="13"/>
  <c r="K105" i="13"/>
  <c r="K106" i="13"/>
  <c r="K107" i="13"/>
  <c r="K108" i="13"/>
  <c r="K103" i="13"/>
  <c r="J122" i="13"/>
  <c r="J101" i="13"/>
  <c r="D123" i="13"/>
  <c r="D122" i="13"/>
  <c r="D111" i="13"/>
  <c r="D110" i="13"/>
  <c r="D109" i="13"/>
  <c r="D108" i="13"/>
  <c r="D107" i="13"/>
  <c r="D106" i="13"/>
  <c r="D105" i="13"/>
  <c r="D104" i="13"/>
  <c r="D103" i="13"/>
  <c r="D102" i="13"/>
  <c r="A103" i="13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K101" i="13"/>
  <c r="D98" i="13"/>
  <c r="A99" i="13"/>
  <c r="A100" i="13" s="1"/>
  <c r="Q72" i="15" l="1"/>
  <c r="Q78" i="15"/>
  <c r="Q52" i="15"/>
  <c r="K7" i="13"/>
  <c r="M113" i="14"/>
  <c r="I113" i="14"/>
  <c r="H113" i="14"/>
  <c r="D113" i="14"/>
  <c r="P112" i="14"/>
  <c r="O112" i="14"/>
  <c r="N112" i="14"/>
  <c r="M112" i="14"/>
  <c r="L112" i="14"/>
  <c r="K112" i="14"/>
  <c r="J112" i="14"/>
  <c r="I112" i="14"/>
  <c r="Q112" i="14" s="1"/>
  <c r="H112" i="14"/>
  <c r="G112" i="14"/>
  <c r="G113" i="14" s="1"/>
  <c r="F112" i="14"/>
  <c r="E112" i="14"/>
  <c r="D112" i="14"/>
  <c r="Q111" i="14"/>
  <c r="Q110" i="14"/>
  <c r="Q109" i="14"/>
  <c r="Q108" i="14"/>
  <c r="Q107" i="14"/>
  <c r="Q106" i="14"/>
  <c r="Q105" i="14"/>
  <c r="P104" i="14"/>
  <c r="P113" i="14" s="1"/>
  <c r="O104" i="14"/>
  <c r="O113" i="14" s="1"/>
  <c r="N104" i="14"/>
  <c r="N113" i="14" s="1"/>
  <c r="M104" i="14"/>
  <c r="L104" i="14"/>
  <c r="L113" i="14" s="1"/>
  <c r="K104" i="14"/>
  <c r="K113" i="14" s="1"/>
  <c r="J104" i="14"/>
  <c r="J113" i="14" s="1"/>
  <c r="Q113" i="14" s="1"/>
  <c r="I104" i="14"/>
  <c r="H104" i="14"/>
  <c r="F104" i="14"/>
  <c r="F113" i="14" s="1"/>
  <c r="E104" i="14"/>
  <c r="E113" i="14" s="1"/>
  <c r="D104" i="14"/>
  <c r="Q103" i="14"/>
  <c r="Q104" i="14" s="1"/>
  <c r="M98" i="14"/>
  <c r="L98" i="14"/>
  <c r="I98" i="14"/>
  <c r="E98" i="14"/>
  <c r="D98" i="14"/>
  <c r="P97" i="14"/>
  <c r="P98" i="14" s="1"/>
  <c r="O97" i="14"/>
  <c r="O98" i="14" s="1"/>
  <c r="N97" i="14"/>
  <c r="N98" i="14" s="1"/>
  <c r="M97" i="14"/>
  <c r="L97" i="14"/>
  <c r="K97" i="14"/>
  <c r="K98" i="14" s="1"/>
  <c r="J97" i="14"/>
  <c r="J98" i="14" s="1"/>
  <c r="I97" i="14"/>
  <c r="H97" i="14"/>
  <c r="H98" i="14" s="1"/>
  <c r="G97" i="14"/>
  <c r="G98" i="14" s="1"/>
  <c r="F97" i="14"/>
  <c r="F98" i="14" s="1"/>
  <c r="E97" i="14"/>
  <c r="D97" i="14"/>
  <c r="Q96" i="14"/>
  <c r="Q97" i="14" s="1"/>
  <c r="Q98" i="14" s="1"/>
  <c r="F91" i="14"/>
  <c r="P90" i="14"/>
  <c r="O90" i="14"/>
  <c r="N90" i="14"/>
  <c r="M90" i="14"/>
  <c r="L90" i="14"/>
  <c r="K90" i="14"/>
  <c r="J90" i="14"/>
  <c r="I90" i="14"/>
  <c r="H90" i="14"/>
  <c r="G90" i="14"/>
  <c r="F90" i="14"/>
  <c r="E90" i="14"/>
  <c r="E91" i="14" s="1"/>
  <c r="D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Q11" i="14"/>
  <c r="A11" i="14"/>
  <c r="Q10" i="14"/>
  <c r="Q90" i="14" s="1"/>
  <c r="Q9" i="14"/>
  <c r="P9" i="14"/>
  <c r="O9" i="14"/>
  <c r="N9" i="14"/>
  <c r="M9" i="14"/>
  <c r="L9" i="14"/>
  <c r="K9" i="14"/>
  <c r="J9" i="14"/>
  <c r="I9" i="14"/>
  <c r="H9" i="14"/>
  <c r="G9" i="14"/>
  <c r="D9" i="14"/>
  <c r="Q8" i="14"/>
  <c r="Q7" i="14"/>
  <c r="P7" i="14"/>
  <c r="P91" i="14" s="1"/>
  <c r="O7" i="14"/>
  <c r="O91" i="14" s="1"/>
  <c r="N7" i="14"/>
  <c r="N91" i="14" s="1"/>
  <c r="M7" i="14"/>
  <c r="M91" i="14" s="1"/>
  <c r="L7" i="14"/>
  <c r="L91" i="14" s="1"/>
  <c r="K7" i="14"/>
  <c r="K91" i="14" s="1"/>
  <c r="J7" i="14"/>
  <c r="J91" i="14" s="1"/>
  <c r="I7" i="14"/>
  <c r="I91" i="14" s="1"/>
  <c r="H7" i="14"/>
  <c r="H91" i="14" s="1"/>
  <c r="G7" i="14"/>
  <c r="G91" i="14" s="1"/>
  <c r="D7" i="14"/>
  <c r="D91" i="14" s="1"/>
  <c r="Q6" i="14"/>
  <c r="Q5" i="14"/>
  <c r="Q91" i="14" l="1"/>
  <c r="Q103" i="13"/>
  <c r="Q104" i="13"/>
  <c r="Q105" i="13"/>
  <c r="Q102" i="13"/>
  <c r="Q98" i="13"/>
  <c r="Q10" i="13" l="1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6" i="13"/>
  <c r="D85" i="13"/>
  <c r="D9" i="13"/>
  <c r="D7" i="13"/>
  <c r="J85" i="13"/>
  <c r="D86" i="13" l="1"/>
  <c r="J86" i="13"/>
  <c r="Q85" i="13"/>
  <c r="P9" i="13"/>
  <c r="O9" i="13"/>
  <c r="N9" i="13"/>
  <c r="M9" i="13"/>
  <c r="L9" i="13"/>
  <c r="K9" i="13"/>
  <c r="I9" i="13"/>
  <c r="H9" i="13"/>
  <c r="G9" i="13"/>
  <c r="Q8" i="13"/>
  <c r="Q9" i="13" s="1"/>
  <c r="P122" i="13" l="1"/>
  <c r="O122" i="13"/>
  <c r="N122" i="13"/>
  <c r="M122" i="13"/>
  <c r="L122" i="13"/>
  <c r="K122" i="13"/>
  <c r="I122" i="13"/>
  <c r="H122" i="13"/>
  <c r="G122" i="13"/>
  <c r="G123" i="13" s="1"/>
  <c r="F122" i="13"/>
  <c r="E122" i="13"/>
  <c r="Q101" i="13"/>
  <c r="P101" i="13"/>
  <c r="P123" i="13" s="1"/>
  <c r="O101" i="13"/>
  <c r="O123" i="13" s="1"/>
  <c r="N101" i="13"/>
  <c r="N123" i="13" s="1"/>
  <c r="M101" i="13"/>
  <c r="M123" i="13" s="1"/>
  <c r="L101" i="13"/>
  <c r="L123" i="13" s="1"/>
  <c r="K123" i="13"/>
  <c r="J123" i="13"/>
  <c r="I101" i="13"/>
  <c r="I123" i="13" s="1"/>
  <c r="H101" i="13"/>
  <c r="H123" i="13" s="1"/>
  <c r="F101" i="13"/>
  <c r="E101" i="13"/>
  <c r="D101" i="13"/>
  <c r="P92" i="13"/>
  <c r="P93" i="13" s="1"/>
  <c r="O92" i="13"/>
  <c r="O93" i="13" s="1"/>
  <c r="N92" i="13"/>
  <c r="N93" i="13" s="1"/>
  <c r="M92" i="13"/>
  <c r="M93" i="13" s="1"/>
  <c r="L92" i="13"/>
  <c r="L93" i="13" s="1"/>
  <c r="K92" i="13"/>
  <c r="K93" i="13" s="1"/>
  <c r="J92" i="13"/>
  <c r="J93" i="13" s="1"/>
  <c r="I92" i="13"/>
  <c r="I93" i="13" s="1"/>
  <c r="H92" i="13"/>
  <c r="H93" i="13" s="1"/>
  <c r="G92" i="13"/>
  <c r="G93" i="13" s="1"/>
  <c r="F92" i="13"/>
  <c r="F93" i="13" s="1"/>
  <c r="E92" i="13"/>
  <c r="E93" i="13" s="1"/>
  <c r="D92" i="13"/>
  <c r="D93" i="13" s="1"/>
  <c r="Q91" i="13"/>
  <c r="Q92" i="13" s="1"/>
  <c r="Q93" i="13" s="1"/>
  <c r="P85" i="13"/>
  <c r="O85" i="13"/>
  <c r="N85" i="13"/>
  <c r="M85" i="13"/>
  <c r="L85" i="13"/>
  <c r="K85" i="13"/>
  <c r="K86" i="13" s="1"/>
  <c r="I85" i="13"/>
  <c r="H85" i="13"/>
  <c r="G85" i="13"/>
  <c r="F85" i="13"/>
  <c r="F86" i="13" s="1"/>
  <c r="E85" i="13"/>
  <c r="E86" i="13" s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P7" i="13"/>
  <c r="O7" i="13"/>
  <c r="N7" i="13"/>
  <c r="M7" i="13"/>
  <c r="L7" i="13"/>
  <c r="I7" i="13"/>
  <c r="H7" i="13"/>
  <c r="G7" i="13"/>
  <c r="Q5" i="13"/>
  <c r="Q7" i="13" s="1"/>
  <c r="A47" i="13" l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H86" i="13"/>
  <c r="E123" i="13"/>
  <c r="Q122" i="13"/>
  <c r="Q123" i="13"/>
  <c r="L86" i="13"/>
  <c r="M86" i="13"/>
  <c r="N86" i="13"/>
  <c r="P86" i="13"/>
  <c r="F123" i="13"/>
  <c r="I86" i="13"/>
  <c r="G86" i="13"/>
  <c r="O86" i="13"/>
  <c r="A9" i="11"/>
  <c r="A10" i="11"/>
  <c r="A11" i="11"/>
  <c r="A12" i="11" s="1"/>
  <c r="A13" i="11" s="1"/>
  <c r="A14" i="11" s="1"/>
  <c r="A15" i="11" s="1"/>
  <c r="A16" i="11" s="1"/>
  <c r="A8" i="11"/>
  <c r="D6" i="11"/>
  <c r="P17" i="11"/>
  <c r="Q8" i="11"/>
  <c r="Q9" i="11"/>
  <c r="Q10" i="11"/>
  <c r="Q11" i="11"/>
  <c r="Q12" i="11"/>
  <c r="Q13" i="11"/>
  <c r="Q14" i="11"/>
  <c r="Q15" i="11"/>
  <c r="Q16" i="11"/>
  <c r="J18" i="11"/>
  <c r="N18" i="11"/>
  <c r="J17" i="11"/>
  <c r="K17" i="11"/>
  <c r="L17" i="11"/>
  <c r="M17" i="11"/>
  <c r="N17" i="11"/>
  <c r="O17" i="11"/>
  <c r="E17" i="11"/>
  <c r="E18" i="11" s="1"/>
  <c r="F17" i="11"/>
  <c r="G17" i="11"/>
  <c r="H17" i="11"/>
  <c r="I17" i="11"/>
  <c r="F18" i="11"/>
  <c r="H18" i="11"/>
  <c r="D17" i="11"/>
  <c r="D18" i="11" s="1"/>
  <c r="Q34" i="11"/>
  <c r="I34" i="11"/>
  <c r="Q33" i="11"/>
  <c r="P33" i="11"/>
  <c r="O33" i="11"/>
  <c r="N33" i="11"/>
  <c r="M33" i="11"/>
  <c r="L33" i="11"/>
  <c r="K33" i="11"/>
  <c r="J33" i="11"/>
  <c r="I33" i="11"/>
  <c r="H33" i="11"/>
  <c r="G33" i="11"/>
  <c r="G34" i="11" s="1"/>
  <c r="F33" i="11"/>
  <c r="E33" i="11"/>
  <c r="D33" i="11"/>
  <c r="Q31" i="11"/>
  <c r="P31" i="11"/>
  <c r="P34" i="11" s="1"/>
  <c r="O31" i="11"/>
  <c r="O34" i="11" s="1"/>
  <c r="N31" i="11"/>
  <c r="N34" i="11" s="1"/>
  <c r="M31" i="11"/>
  <c r="M34" i="11" s="1"/>
  <c r="L31" i="11"/>
  <c r="L34" i="11" s="1"/>
  <c r="K31" i="11"/>
  <c r="K34" i="11" s="1"/>
  <c r="J31" i="11"/>
  <c r="J34" i="11" s="1"/>
  <c r="I31" i="11"/>
  <c r="H31" i="11"/>
  <c r="H34" i="11" s="1"/>
  <c r="F31" i="11"/>
  <c r="F34" i="11" s="1"/>
  <c r="E31" i="11"/>
  <c r="E34" i="11" s="1"/>
  <c r="D31" i="11"/>
  <c r="J25" i="11"/>
  <c r="P24" i="11"/>
  <c r="P25" i="11" s="1"/>
  <c r="O24" i="11"/>
  <c r="O25" i="11" s="1"/>
  <c r="N24" i="11"/>
  <c r="N25" i="11" s="1"/>
  <c r="M24" i="11"/>
  <c r="M25" i="11" s="1"/>
  <c r="L24" i="11"/>
  <c r="L25" i="11" s="1"/>
  <c r="K24" i="11"/>
  <c r="K25" i="11" s="1"/>
  <c r="J24" i="11"/>
  <c r="I24" i="11"/>
  <c r="I25" i="11" s="1"/>
  <c r="H24" i="11"/>
  <c r="H25" i="11" s="1"/>
  <c r="G24" i="11"/>
  <c r="G25" i="11" s="1"/>
  <c r="F24" i="11"/>
  <c r="F25" i="11" s="1"/>
  <c r="E24" i="11"/>
  <c r="E25" i="11" s="1"/>
  <c r="D24" i="11"/>
  <c r="D25" i="11" s="1"/>
  <c r="Q23" i="11"/>
  <c r="Q24" i="11" s="1"/>
  <c r="Q25" i="11" s="1"/>
  <c r="Q7" i="11"/>
  <c r="Q17" i="11" s="1"/>
  <c r="Q18" i="11" s="1"/>
  <c r="P6" i="11"/>
  <c r="P18" i="11" s="1"/>
  <c r="O6" i="11"/>
  <c r="O18" i="11" s="1"/>
  <c r="N6" i="11"/>
  <c r="M6" i="11"/>
  <c r="M18" i="11" s="1"/>
  <c r="L6" i="11"/>
  <c r="L18" i="11" s="1"/>
  <c r="K6" i="11"/>
  <c r="K18" i="11" s="1"/>
  <c r="J6" i="11"/>
  <c r="I6" i="11"/>
  <c r="I18" i="11" s="1"/>
  <c r="H6" i="11"/>
  <c r="G6" i="11"/>
  <c r="G18" i="11" s="1"/>
  <c r="Q5" i="11"/>
  <c r="Q6" i="11" s="1"/>
  <c r="Q86" i="13" l="1"/>
  <c r="D34" i="11"/>
  <c r="D28" i="10"/>
  <c r="Q27" i="10"/>
  <c r="P27" i="10"/>
  <c r="O27" i="10"/>
  <c r="N27" i="10"/>
  <c r="M27" i="10"/>
  <c r="L27" i="10"/>
  <c r="K27" i="10"/>
  <c r="J27" i="10"/>
  <c r="I27" i="10"/>
  <c r="H27" i="10"/>
  <c r="G27" i="10"/>
  <c r="G28" i="10" s="1"/>
  <c r="F27" i="10"/>
  <c r="E27" i="10"/>
  <c r="D27" i="10"/>
  <c r="Q25" i="10"/>
  <c r="Q28" i="10" s="1"/>
  <c r="P25" i="10"/>
  <c r="P28" i="10" s="1"/>
  <c r="O25" i="10"/>
  <c r="O28" i="10" s="1"/>
  <c r="N25" i="10"/>
  <c r="N28" i="10" s="1"/>
  <c r="M25" i="10"/>
  <c r="M28" i="10" s="1"/>
  <c r="L25" i="10"/>
  <c r="L28" i="10" s="1"/>
  <c r="K25" i="10"/>
  <c r="K28" i="10" s="1"/>
  <c r="J25" i="10"/>
  <c r="J28" i="10" s="1"/>
  <c r="I25" i="10"/>
  <c r="I28" i="10" s="1"/>
  <c r="H25" i="10"/>
  <c r="H28" i="10" s="1"/>
  <c r="F25" i="10"/>
  <c r="F28" i="10" s="1"/>
  <c r="E25" i="10"/>
  <c r="E28" i="10" s="1"/>
  <c r="D25" i="10"/>
  <c r="O19" i="10"/>
  <c r="N19" i="10"/>
  <c r="M19" i="10"/>
  <c r="G19" i="10"/>
  <c r="F19" i="10"/>
  <c r="E19" i="10"/>
  <c r="P18" i="10"/>
  <c r="P19" i="10" s="1"/>
  <c r="O18" i="10"/>
  <c r="N18" i="10"/>
  <c r="M18" i="10"/>
  <c r="L18" i="10"/>
  <c r="L19" i="10" s="1"/>
  <c r="K18" i="10"/>
  <c r="K19" i="10" s="1"/>
  <c r="J18" i="10"/>
  <c r="J19" i="10" s="1"/>
  <c r="I18" i="10"/>
  <c r="I19" i="10" s="1"/>
  <c r="H18" i="10"/>
  <c r="H19" i="10" s="1"/>
  <c r="G18" i="10"/>
  <c r="F18" i="10"/>
  <c r="E18" i="10"/>
  <c r="D18" i="10"/>
  <c r="D19" i="10" s="1"/>
  <c r="Q17" i="10"/>
  <c r="Q16" i="10"/>
  <c r="Q18" i="10" s="1"/>
  <c r="Q19" i="10" s="1"/>
  <c r="K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N8" i="10"/>
  <c r="M8" i="10"/>
  <c r="M11" i="10" s="1"/>
  <c r="L8" i="10"/>
  <c r="L11" i="10" s="1"/>
  <c r="K8" i="10"/>
  <c r="J8" i="10"/>
  <c r="I8" i="10"/>
  <c r="H8" i="10"/>
  <c r="G8" i="10"/>
  <c r="D8" i="10"/>
  <c r="Q7" i="10"/>
  <c r="Q8" i="10" s="1"/>
  <c r="Q6" i="10"/>
  <c r="Q11" i="10" s="1"/>
  <c r="P6" i="10"/>
  <c r="P11" i="10" s="1"/>
  <c r="O6" i="10"/>
  <c r="O11" i="10" s="1"/>
  <c r="N6" i="10"/>
  <c r="N11" i="10" s="1"/>
  <c r="M6" i="10"/>
  <c r="L6" i="10"/>
  <c r="K6" i="10"/>
  <c r="J6" i="10"/>
  <c r="J11" i="10" s="1"/>
  <c r="I6" i="10"/>
  <c r="I11" i="10" s="1"/>
  <c r="H6" i="10"/>
  <c r="H11" i="10" s="1"/>
  <c r="G6" i="10"/>
  <c r="G11" i="10" s="1"/>
  <c r="D6" i="10"/>
  <c r="D11" i="10" s="1"/>
  <c r="Q5" i="10"/>
  <c r="M28" i="9" l="1"/>
  <c r="E28" i="9"/>
  <c r="Q27" i="9"/>
  <c r="P27" i="9"/>
  <c r="O27" i="9"/>
  <c r="N27" i="9"/>
  <c r="M27" i="9"/>
  <c r="L27" i="9"/>
  <c r="K27" i="9"/>
  <c r="J27" i="9"/>
  <c r="I27" i="9"/>
  <c r="H27" i="9"/>
  <c r="G27" i="9"/>
  <c r="G28" i="9" s="1"/>
  <c r="F27" i="9"/>
  <c r="E27" i="9"/>
  <c r="D27" i="9"/>
  <c r="Q25" i="9"/>
  <c r="Q28" i="9" s="1"/>
  <c r="P25" i="9"/>
  <c r="P28" i="9" s="1"/>
  <c r="O25" i="9"/>
  <c r="O28" i="9" s="1"/>
  <c r="N25" i="9"/>
  <c r="N28" i="9" s="1"/>
  <c r="M25" i="9"/>
  <c r="L25" i="9"/>
  <c r="L28" i="9" s="1"/>
  <c r="K25" i="9"/>
  <c r="K28" i="9" s="1"/>
  <c r="J25" i="9"/>
  <c r="J28" i="9" s="1"/>
  <c r="I25" i="9"/>
  <c r="I28" i="9" s="1"/>
  <c r="H25" i="9"/>
  <c r="H28" i="9" s="1"/>
  <c r="F25" i="9"/>
  <c r="F28" i="9" s="1"/>
  <c r="E25" i="9"/>
  <c r="D25" i="9"/>
  <c r="D28" i="9" s="1"/>
  <c r="N19" i="9"/>
  <c r="P18" i="9"/>
  <c r="P19" i="9" s="1"/>
  <c r="O18" i="9"/>
  <c r="O19" i="9" s="1"/>
  <c r="N18" i="9"/>
  <c r="M18" i="9"/>
  <c r="M19" i="9" s="1"/>
  <c r="L18" i="9"/>
  <c r="L19" i="9" s="1"/>
  <c r="K18" i="9"/>
  <c r="K19" i="9" s="1"/>
  <c r="J18" i="9"/>
  <c r="J19" i="9" s="1"/>
  <c r="I18" i="9"/>
  <c r="I19" i="9" s="1"/>
  <c r="H18" i="9"/>
  <c r="H19" i="9" s="1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L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P8" i="9"/>
  <c r="O8" i="9"/>
  <c r="N8" i="9"/>
  <c r="M8" i="9"/>
  <c r="L8" i="9"/>
  <c r="K8" i="9"/>
  <c r="J8" i="9"/>
  <c r="I8" i="9"/>
  <c r="H8" i="9"/>
  <c r="G8" i="9"/>
  <c r="D8" i="9"/>
  <c r="Q7" i="9"/>
  <c r="Q8" i="9" s="1"/>
  <c r="P6" i="9"/>
  <c r="P11" i="9" s="1"/>
  <c r="O6" i="9"/>
  <c r="O11" i="9" s="1"/>
  <c r="N6" i="9"/>
  <c r="N11" i="9" s="1"/>
  <c r="M6" i="9"/>
  <c r="M11" i="9" s="1"/>
  <c r="L6" i="9"/>
  <c r="K6" i="9"/>
  <c r="K11" i="9" s="1"/>
  <c r="J6" i="9"/>
  <c r="J11" i="9" s="1"/>
  <c r="I6" i="9"/>
  <c r="I11" i="9" s="1"/>
  <c r="H6" i="9"/>
  <c r="H11" i="9" s="1"/>
  <c r="G6" i="9"/>
  <c r="G11" i="9" s="1"/>
  <c r="D6" i="9"/>
  <c r="D11" i="9" s="1"/>
  <c r="Q5" i="9"/>
  <c r="Q6" i="9" s="1"/>
  <c r="Q11" i="9" l="1"/>
  <c r="Q7" i="8"/>
  <c r="Q27" i="8" l="1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<sst xmlns="http://schemas.openxmlformats.org/spreadsheetml/2006/main" count="1501" uniqueCount="439">
  <si>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</si>
  <si>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</si>
  <si>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</si>
  <si>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</si>
  <si>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</si>
  <si>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</si>
  <si>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</si>
  <si>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</si>
  <si>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</si>
  <si>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</si>
  <si>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</si>
  <si>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</si>
  <si>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</si>
  <si>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</si>
  <si>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</si>
  <si>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</si>
  <si>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</si>
  <si>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</si>
  <si>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</si>
  <si>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</si>
  <si>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</si>
  <si>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</si>
  <si>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</si>
  <si>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</si>
  <si>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</si>
  <si>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</si>
  <si>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</si>
  <si>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</si>
  <si>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</si>
  <si>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</si>
  <si>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</si>
  <si>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</si>
  <si>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</si>
  <si>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</si>
  <si>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</si>
  <si>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</si>
  <si>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</si>
  <si>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</si>
  <si>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</si>
  <si>
    <t>VIDER -184-001-2019</t>
  </si>
  <si>
    <t>ROBERTO REYNIERI RABARIQUE PADILLA</t>
  </si>
  <si>
    <t>VIDER-189-012-2019</t>
  </si>
  <si>
    <t>VIDER-189-014-2019</t>
  </si>
  <si>
    <t>VIDER-189-044-2019</t>
  </si>
  <si>
    <t>VIDER-189-045-2019</t>
  </si>
  <si>
    <t>VIDER-189-046-2019</t>
  </si>
  <si>
    <t>VIDER-189-047-2019</t>
  </si>
  <si>
    <t>VIDER-189-048-2019</t>
  </si>
  <si>
    <t>VIDER-189-051-2019</t>
  </si>
  <si>
    <t>VIDER-189-055-2019</t>
  </si>
  <si>
    <t>VIDER-189-058-2019</t>
  </si>
  <si>
    <t>MIRIAN LINARES CAÑENGUES DE ORTIZ</t>
  </si>
  <si>
    <t xml:space="preserve">SOLIMAR LOPEZ MORALES </t>
  </si>
  <si>
    <t xml:space="preserve">ALFREDO CAN CAN </t>
  </si>
  <si>
    <t>BYRON ALEJANDRO BARRIOS MERIDA</t>
  </si>
  <si>
    <t xml:space="preserve">ROMEO HUMBERTO DE LEÓN CALDERÓN </t>
  </si>
  <si>
    <t>KELVIN ESTUARDO LÓPEZ MORALES</t>
  </si>
  <si>
    <t>MARVIN LEONEL BARRENO REYES</t>
  </si>
  <si>
    <t>FELIPE SIRENEO RAMIREZ QUIACAIN</t>
  </si>
  <si>
    <t>FRANZ SHUMAHER PABLO DOMINGO</t>
  </si>
  <si>
    <t>KEBIN ORLANDO OLIVA SÁNCHEZ</t>
  </si>
  <si>
    <t>PAGO</t>
  </si>
  <si>
    <t>No.</t>
  </si>
  <si>
    <t>LUIS GUSTAVO GALDAMEZ HERRERA</t>
  </si>
  <si>
    <t>VIDER-183-001-2019</t>
  </si>
  <si>
    <t>VIDER-184-001-2019</t>
  </si>
  <si>
    <t>BYRON NOÉ ESTRADA MÉNDEZ</t>
  </si>
  <si>
    <t xml:space="preserve">OSWALDO NICOLAS CABRERA CABRERA </t>
  </si>
  <si>
    <t>ANABELLA NORIEGA MARTÍNEZ</t>
  </si>
  <si>
    <t>SANDRA PATRICIA RODRÍGUEZ COC</t>
  </si>
  <si>
    <t xml:space="preserve">SALVADOR DE JESÚS MARROQUÍN DE LEÓN </t>
  </si>
  <si>
    <t>GUSTAVO ADOLFO DE LEÓN OCHOA</t>
  </si>
  <si>
    <t>VIVIAN MELISA FERNANDEZ ORDOÑEZ</t>
  </si>
  <si>
    <t>SUCELY MAITE LÓPEZ REYES</t>
  </si>
  <si>
    <t>CARLOS ALEXANDER LÓPEZ CAMPOS</t>
  </si>
  <si>
    <t>SELVYN OMAR ZENTENO GARCÍA</t>
  </si>
  <si>
    <t>CARMEN DEL ROSARIO JIMÉNEZ LÓPEZ</t>
  </si>
  <si>
    <t xml:space="preserve">ENRIQUE LEMUS REVOLORIO </t>
  </si>
  <si>
    <t>JOSÉ LEONEL CABRERA</t>
  </si>
  <si>
    <t>JOSÉ LUIS LEONEL RODRÍGUEZ GÓMEZ</t>
  </si>
  <si>
    <t>AURORA EMPERATRIZ HERNÁNDEZ GARCÍA</t>
  </si>
  <si>
    <t xml:space="preserve">BYRON  HUMBERTO RUANO GUZMÁN </t>
  </si>
  <si>
    <t>CESAR AUGUSTO CASTILLO HERRERA</t>
  </si>
  <si>
    <t>MARTIN AVILIO ANTONIO LINARES MAYORGA</t>
  </si>
  <si>
    <t>IRMA ESPERANZA BALSELLS ORELLANA DE ALVARADO</t>
  </si>
  <si>
    <t>JORGE ISAAC AYALA VARGAS</t>
  </si>
  <si>
    <t xml:space="preserve">PEDRO PABLO PINTO SANCHEZ </t>
  </si>
  <si>
    <t xml:space="preserve">IVAN ALBERTO NAVAS GARCÍA </t>
  </si>
  <si>
    <t>HENRY ESTUARDO BOTZOC CHOC</t>
  </si>
  <si>
    <t xml:space="preserve">HECTOR AUGUSTO  TURCIOS BALCARCEL </t>
  </si>
  <si>
    <t xml:space="preserve">LUIS ALBERTO STALLING RIVEIRO </t>
  </si>
  <si>
    <t xml:space="preserve">WILLIAM  EDUARDO  HERNANDEZ MEDINA </t>
  </si>
  <si>
    <t>VÍCTOR MANUEL SÁNCHEZ FRANCO</t>
  </si>
  <si>
    <t xml:space="preserve">MAINOR UBALDO ARRIAZA CASTAÑEDA </t>
  </si>
  <si>
    <t xml:space="preserve">HENRY OMAR ESCOBAR PINEDA </t>
  </si>
  <si>
    <t>DANIEL ALEXANDER ORELLANA JUÁREZ</t>
  </si>
  <si>
    <t>DORA ISABEL AYALA VARGAS DE AYALA</t>
  </si>
  <si>
    <t>JUAN CARLOS CABRERA RUBIO</t>
  </si>
  <si>
    <t xml:space="preserve">FÉLIX MANFREDO MARROQUÍN MORAN </t>
  </si>
  <si>
    <t xml:space="preserve">VINICIO RENE SANDOVAL LARRAZABAL </t>
  </si>
  <si>
    <t xml:space="preserve">PATRICK RENE LARA MARTINEZ </t>
  </si>
  <si>
    <t>JONATHAN ESTUARDO ZEPEDA MARROQUIN</t>
  </si>
  <si>
    <t xml:space="preserve">JOSE FRANCISCO FIGUEROA JEREZ </t>
  </si>
  <si>
    <t>JUAN ELISEO ROLDAN MARTÍNEZ</t>
  </si>
  <si>
    <t xml:space="preserve">BYRON JEOVANNY FUENTES MIRANDA </t>
  </si>
  <si>
    <t>JASÓN HENRY  MÉNDEZ LÓPEZ</t>
  </si>
  <si>
    <t>ALEJANDRA DÍAZ SANDOVAL</t>
  </si>
  <si>
    <t>CRISTIAN EDUARDO  VILLAGRAN MUY</t>
  </si>
  <si>
    <t xml:space="preserve">ISMAEL JUAN SAY HUITZ </t>
  </si>
  <si>
    <t>EDY ESTUARDO AYALA MARROQUÍN</t>
  </si>
  <si>
    <t xml:space="preserve">AMILCAR GARCÍA DEL CID </t>
  </si>
  <si>
    <t>JUAN ANTONIO SOLORZANO  RODRIGUEZ</t>
  </si>
  <si>
    <t>JORGE ALBERTO HERNÁNDEZ GARCÍA</t>
  </si>
  <si>
    <t>ELMER GEOVANI ZUÑIGA CAMBARA</t>
  </si>
  <si>
    <t>DENNIS HAROLDO ROSALES GUZMÁN</t>
  </si>
  <si>
    <t>EUNICE DEL ROSARIO BARRERA DE LEÓN</t>
  </si>
  <si>
    <t>LÁZARO PACHECO LÓPEZ</t>
  </si>
  <si>
    <t>RUDY MORALES YOC</t>
  </si>
  <si>
    <t>DINA AMARILIS HERRARTE SINAJ</t>
  </si>
  <si>
    <t>CARLOS ALBERTO MOSCOSO</t>
  </si>
  <si>
    <t>EDY AMILCAR SALVATIERRA ACEVEDO</t>
  </si>
  <si>
    <t xml:space="preserve">DIEGO ESTUARDO DE LEÓN  GIRÓN </t>
  </si>
  <si>
    <t xml:space="preserve">OSCAR HUMBERTO GIRON GALVEZ </t>
  </si>
  <si>
    <t xml:space="preserve">ADELINA MARTINEZ CALAZAN DE GONZALEZ </t>
  </si>
  <si>
    <t xml:space="preserve">CARMEN AIDE TALA PABLO </t>
  </si>
  <si>
    <t xml:space="preserve">MARIO ANTONIO CHAVEZ MARROQUIN </t>
  </si>
  <si>
    <t xml:space="preserve">ESTUARDO ROBERTO DUBON ZELEDON </t>
  </si>
  <si>
    <t>JEISON ESTUARDO LOPEZ ESQUITE</t>
  </si>
  <si>
    <t>EDYN FERNANDO REAL CORTEZ</t>
  </si>
  <si>
    <t>EDWIN ANTONIO RODAS BARILLAS</t>
  </si>
  <si>
    <t xml:space="preserve">CLAUDIA ARACELY LOPEZ RAMOS </t>
  </si>
  <si>
    <t>RUDY HEBERTO DE LEON GOMEZ</t>
  </si>
  <si>
    <t xml:space="preserve">ISMAEL EFRAIN LOPEZ REYES </t>
  </si>
  <si>
    <t>JHORDY ORLANDO VELASQUEZ ORTIZ</t>
  </si>
  <si>
    <t>MARIA DE LOS ANGELES MIJANGOS SARAVIA</t>
  </si>
  <si>
    <t xml:space="preserve">GERSON DANIEL MANTAR LUIS </t>
  </si>
  <si>
    <t>OSCAR DONATO ANTONIO ALVARADO FUENTES</t>
  </si>
  <si>
    <t>VIDER-183-002-2019</t>
  </si>
  <si>
    <t>VIDER-189-001-2019</t>
  </si>
  <si>
    <t>VIDER-189-002-2019</t>
  </si>
  <si>
    <t>VIDER-189-003-2019</t>
  </si>
  <si>
    <t>VIDER-189-004-2019</t>
  </si>
  <si>
    <t>VIDER-189-005-2019</t>
  </si>
  <si>
    <t>VIDER-189-006-2019</t>
  </si>
  <si>
    <t>VIDER-189-007-2019</t>
  </si>
  <si>
    <t>VIDER-189-008-2019</t>
  </si>
  <si>
    <t>VIDER-189-009-2019</t>
  </si>
  <si>
    <t>VIDER-189-010-2019</t>
  </si>
  <si>
    <t>VIDER-189-011-2019</t>
  </si>
  <si>
    <t>VIDER-189-013-2019</t>
  </si>
  <si>
    <t>VIDER-189-015-2019</t>
  </si>
  <si>
    <t>VIDER-189-016-2019</t>
  </si>
  <si>
    <t>VIDER-189-017-2019</t>
  </si>
  <si>
    <t>VIDER-189-018-2019</t>
  </si>
  <si>
    <t>VIDER-189-019-2019</t>
  </si>
  <si>
    <t>VIDER-189-020-2019</t>
  </si>
  <si>
    <t>VIDER-189-021-2019</t>
  </si>
  <si>
    <t>VIDER-189-022-2019</t>
  </si>
  <si>
    <t>VIDER-189-023-2019</t>
  </si>
  <si>
    <t>VIDER-189-024-2019</t>
  </si>
  <si>
    <t>VIDER-189-025-2019</t>
  </si>
  <si>
    <t>VIDER-189-026-2019</t>
  </si>
  <si>
    <t>VIDER-189-027-2019</t>
  </si>
  <si>
    <t>VIDER-189-028-2019</t>
  </si>
  <si>
    <t>VIDER-189-029-2019</t>
  </si>
  <si>
    <t>VIDER-189-030-2019</t>
  </si>
  <si>
    <t>VIDER-189-031-2019</t>
  </si>
  <si>
    <t>VIDER-189-032-2019</t>
  </si>
  <si>
    <t>VIDER-189-033-2019</t>
  </si>
  <si>
    <t>VIDER-189-034-2019</t>
  </si>
  <si>
    <t>VIDER-189-035-2019</t>
  </si>
  <si>
    <t>VIDER-189-036-2019</t>
  </si>
  <si>
    <t>VIDER-189-037-2019</t>
  </si>
  <si>
    <t>VIDER-189-038-2019</t>
  </si>
  <si>
    <t>VIDER-189-039-2019</t>
  </si>
  <si>
    <t>VIDER-189-040-2019</t>
  </si>
  <si>
    <t>VIDER-189-041-2019</t>
  </si>
  <si>
    <t>VIDER-189-042-2019</t>
  </si>
  <si>
    <t>VIDER-189-043-2019</t>
  </si>
  <si>
    <t>VIDER-189-049-2019</t>
  </si>
  <si>
    <t>VIDER-189-050-2019</t>
  </si>
  <si>
    <t>VIDER-189-052-2019</t>
  </si>
  <si>
    <t>VIDER-189-053-2019</t>
  </si>
  <si>
    <t>VIDER-189-054-2019</t>
  </si>
  <si>
    <t>VIDER-189-056-2019</t>
  </si>
  <si>
    <t>VIDER-189-057-2019</t>
  </si>
  <si>
    <t>VIDER-189-060-2019</t>
  </si>
  <si>
    <t>VIDER-189-061-2019</t>
  </si>
  <si>
    <t>VIDER-189-062-2019</t>
  </si>
  <si>
    <t>VIDER-189-063-2019</t>
  </si>
  <si>
    <t>VIDER-189-064-2019</t>
  </si>
  <si>
    <t>VIDER-189-065-2019</t>
  </si>
  <si>
    <t>VIDER-189-066-2019</t>
  </si>
  <si>
    <t>VIDER-189-067-2019</t>
  </si>
  <si>
    <t>VIDER-189-123-2019</t>
  </si>
  <si>
    <t>VIDER-189-124-2019</t>
  </si>
  <si>
    <t>VIDER-189-125-2019</t>
  </si>
  <si>
    <t>VIDER-189-126-2019</t>
  </si>
  <si>
    <t>VIDER-189-127-2019</t>
  </si>
  <si>
    <t>VIDER-189-128-2019</t>
  </si>
  <si>
    <t>VIDER-189-129-2019</t>
  </si>
  <si>
    <t>VIDER-189-130-2019</t>
  </si>
  <si>
    <t>VIDER-189-131-2019</t>
  </si>
  <si>
    <t>VIDER-189-132-2019</t>
  </si>
  <si>
    <t>VIDER-189-133-2019</t>
  </si>
  <si>
    <t>VIDER-189-134-2019</t>
  </si>
  <si>
    <t>VIDER-189-135-2019</t>
  </si>
  <si>
    <t>VIDER-189-136-2019</t>
  </si>
  <si>
    <t>184-ACTA-13-2019-28/06/2019</t>
  </si>
  <si>
    <t>Gafer Consulting Group, S.A.</t>
  </si>
  <si>
    <t>189-ACTA-36-2019-27/06/2019</t>
  </si>
  <si>
    <t>189-ACTA-48-2019-27/06/2019</t>
  </si>
  <si>
    <t>189-ACTA-43-2019-27/06/2019</t>
  </si>
  <si>
    <t>189-ACTA-47-2019-27/06/2019</t>
  </si>
  <si>
    <t>189-ACTA-46-2019-27/06/2019</t>
  </si>
  <si>
    <t>189-ACTA-45-2019-27/06/2019</t>
  </si>
  <si>
    <t>189-ACTA-44-2019-27/06/2019</t>
  </si>
  <si>
    <t>Del Valle Mendoza Crista Alejandra</t>
  </si>
  <si>
    <t>Mendez Morales Julio Oswaldo</t>
  </si>
  <si>
    <t xml:space="preserve">Campos Wellmann Christian </t>
  </si>
  <si>
    <t>Mendez Mendez Roni Felipe</t>
  </si>
  <si>
    <t>Alvaro Quezada Oscar Dario</t>
  </si>
  <si>
    <t>Soria Rosales Rita Zulene</t>
  </si>
  <si>
    <t>PAGO/JULIO</t>
  </si>
  <si>
    <t>185-ACTA-37-2019-27/06/2019</t>
  </si>
  <si>
    <t>185-ACTA-52-2019-31/07/2019</t>
  </si>
  <si>
    <t>185-ACTA-53-2019-31/07/2019</t>
  </si>
  <si>
    <t>Izaguirre Paredes Iraida del Carmen</t>
  </si>
  <si>
    <t>Garcia Gonzalez Kare Lisbet</t>
  </si>
  <si>
    <t xml:space="preserve">Vasquez Garcia De Flores Hulman </t>
  </si>
  <si>
    <t>189-ACTA-42-2019-27/06/2019</t>
  </si>
  <si>
    <t>Rivera Chun Schelder Jose Angel</t>
  </si>
  <si>
    <t>189-ACTA-36-2019-29/07/2019</t>
  </si>
  <si>
    <t>189-ACTA-42-2019-29/07/2019</t>
  </si>
  <si>
    <t>189-ACTA-41-2019-29/07/2019</t>
  </si>
  <si>
    <t>Teni Cajbon William Fredy</t>
  </si>
  <si>
    <t>189-ACTA-38-2019-29/07/2019</t>
  </si>
  <si>
    <t>Pereira Razx Glenda Celeste</t>
  </si>
  <si>
    <t>189-ACTA-19-2019-29/07/2019</t>
  </si>
  <si>
    <t>Flores Valenzuela Obdulio de Jesus</t>
  </si>
  <si>
    <t>189-ACTA-20-2019-29/07/2019</t>
  </si>
  <si>
    <t>Puac Tumax Miguel Angel</t>
  </si>
  <si>
    <t>189-ACTA-39-2019-29/07/2019</t>
  </si>
  <si>
    <t>Lemus de Leon Humberto Antonio</t>
  </si>
  <si>
    <t>189-ACTA-49-2019-29/07/2019</t>
  </si>
  <si>
    <t>Chiquin Ramirez German Gabriel</t>
  </si>
  <si>
    <t>189-ACTA-40-2019-29/07/2019</t>
  </si>
  <si>
    <t xml:space="preserve">Toc Leopoldo </t>
  </si>
  <si>
    <t>189-ACTA-44-2019-29/07/2019</t>
  </si>
  <si>
    <t>Sonia Fuentes Frida Samara</t>
  </si>
  <si>
    <t>189-ACTA-47-2019-29/07/2019</t>
  </si>
  <si>
    <t>Mendez Mendez Rony Felipe</t>
  </si>
  <si>
    <t>189-ACTA-45-2019-29/07/2019</t>
  </si>
  <si>
    <t>189-ACTA-46-2019-29/07/2019</t>
  </si>
  <si>
    <t>Alvarado Quezada Oscar Dario</t>
  </si>
  <si>
    <t>189-ACTA-43-2019-29/07/2019</t>
  </si>
  <si>
    <t xml:space="preserve">Campos Welmann Christian </t>
  </si>
  <si>
    <t>189-ACTA-48-2019-29/07/2019</t>
  </si>
  <si>
    <t>Mendez Morales Julio Osbaldo</t>
  </si>
  <si>
    <t>189-ACTA-37-2019-29/07/2019</t>
  </si>
  <si>
    <t>189-ACTA-62-2019-30/07/2019</t>
  </si>
  <si>
    <t>Ic Cab Ervin Giovani</t>
  </si>
  <si>
    <t>189-ACTA-51-2019-30/07/2019</t>
  </si>
  <si>
    <t>Guzman Recancoj Luis Alfredo</t>
  </si>
  <si>
    <t>189-ACTA-64-2019-30/07/2019</t>
  </si>
  <si>
    <t>Buenafe Castro Mlthon Elyazar Gaspar</t>
  </si>
  <si>
    <t>PAGO/AGOSTO</t>
  </si>
  <si>
    <t>185-ACTA-61-2019-26/08/2019</t>
  </si>
  <si>
    <t>185-ACTA-52-2019-26/08/2019</t>
  </si>
  <si>
    <t>185-ACTA-60-2019-26/08/2019</t>
  </si>
  <si>
    <t>185-ACTA-66-2019-26/08/2019</t>
  </si>
  <si>
    <t>185-ACTA-55-2019-26/08/2019</t>
  </si>
  <si>
    <t>185-ACTA-53-2019-26/08/2019</t>
  </si>
  <si>
    <t>185-ACTA-54-2019-27/08/2019</t>
  </si>
  <si>
    <t>185-ACTA-70-2019-28/08/2019</t>
  </si>
  <si>
    <t>185-ACTA-67-2019-28/06/2019</t>
  </si>
  <si>
    <t>185-ACTA-79-2019-29/08/2019</t>
  </si>
  <si>
    <t>185-ACTA-68-2019-29/08/2019</t>
  </si>
  <si>
    <t>185-ACTA-80-2019-29/08/2019</t>
  </si>
  <si>
    <t>185-ACTA-62-2019-30/08/2019</t>
  </si>
  <si>
    <t>185-ACTA-73-2019-30/08/2019</t>
  </si>
  <si>
    <t>185-ACTA-63-2019-30/08/2019</t>
  </si>
  <si>
    <t>185-ACTA-83-2019-30/08/2019</t>
  </si>
  <si>
    <t>Alvarado Soto Cindy Maria Fermanda</t>
  </si>
  <si>
    <t>Garcia Gonzalez Karen Lisbet</t>
  </si>
  <si>
    <t>Fernandez Garcia Maria del Pilar</t>
  </si>
  <si>
    <t>Ligorria Berriondo Francisco Esau</t>
  </si>
  <si>
    <t>Alvarado Espinoza Evileydi Noemi</t>
  </si>
  <si>
    <t xml:space="preserve">Vasquez Garcia de Flores Hulman </t>
  </si>
  <si>
    <t>Cacao Pereira Elvira Larissa</t>
  </si>
  <si>
    <t>Cu Xol Herbert Leonel</t>
  </si>
  <si>
    <t>Chocooj Carlos Arnulfo</t>
  </si>
  <si>
    <t>Fernandez Oxom Marco Vinicio</t>
  </si>
  <si>
    <t>Garcia del Valle Edgar Antonio</t>
  </si>
  <si>
    <t>Cifuentes Hengstenberg Diana Cecilia</t>
  </si>
  <si>
    <t xml:space="preserve">Ic Cab Herbin Yovani </t>
  </si>
  <si>
    <t>Coy Teni Elena</t>
  </si>
  <si>
    <t>Caal Chaman Hensi Floiran</t>
  </si>
  <si>
    <t>Pop Chocooj Dany Ivan</t>
  </si>
  <si>
    <t>189-ACTA-51-2019-22/08/2019</t>
  </si>
  <si>
    <t>1889-ACTA-57-2019-26/08/2019</t>
  </si>
  <si>
    <t>189-ACTA-56-2019-26/08/2019</t>
  </si>
  <si>
    <t>189-ACTA-36-2019-26/08/2019</t>
  </si>
  <si>
    <t>189-ACTA-65-2019-28/08/2019</t>
  </si>
  <si>
    <t>189-ACTA-42-2019-28/08/2019</t>
  </si>
  <si>
    <t>189-ACTA-39-2019-28/08/2019</t>
  </si>
  <si>
    <t>189-ACTA-41-2019-28/08/2019</t>
  </si>
  <si>
    <t>189-ACTA-38-2019-28/08/2019</t>
  </si>
  <si>
    <t>189-ACTA-40-2019-28/08/2019</t>
  </si>
  <si>
    <t>189-ACTA-58-2019-29/08/2019</t>
  </si>
  <si>
    <t>189-ACTA-49-2019-29/08/2019</t>
  </si>
  <si>
    <t>Pacay medina Darwin Ivan</t>
  </si>
  <si>
    <t>Gomez Sierra Nestor Manuel alejandro</t>
  </si>
  <si>
    <t>del Valle Mendoza Crista Alejandra</t>
  </si>
  <si>
    <t>Caal Suc Nestor Erick Anibal</t>
  </si>
  <si>
    <t xml:space="preserve">Teni Cajbon William Fredy </t>
  </si>
  <si>
    <t>Pereira Rax Genda Celeste</t>
  </si>
  <si>
    <t>Tut Caal Erick Oswaldo</t>
  </si>
  <si>
    <t xml:space="preserve">Chiquin Ramirez German Gabriel </t>
  </si>
  <si>
    <t>185-ACTA-39-2019-30/09/2019</t>
  </si>
  <si>
    <t>185-ACTA-55-2019-30/09/2019</t>
  </si>
  <si>
    <t>185-ACTA-72-2019-30/09/2019</t>
  </si>
  <si>
    <t>185-ACTA-54-2019-30/09/2019</t>
  </si>
  <si>
    <t>185-ACTA-63-2019-30/09/2019</t>
  </si>
  <si>
    <t>185-ACTA-71-2019-30/09/2019</t>
  </si>
  <si>
    <t>185-ACTA-86-2019-30/09/2019</t>
  </si>
  <si>
    <t>185-ACTA-90-2019-30/09/2019</t>
  </si>
  <si>
    <t>Cordova Mendez Javier</t>
  </si>
  <si>
    <t>Stwolinsky Leal Rolando Arturo</t>
  </si>
  <si>
    <t>Caal Chaman Hensy Froilan</t>
  </si>
  <si>
    <t>Lemus Diaz Raul Daniel</t>
  </si>
  <si>
    <t>Lobo Morales Victor Manuel</t>
  </si>
  <si>
    <t>Campos Wellman Christian</t>
  </si>
  <si>
    <t>TOTAL RENGLON 185</t>
  </si>
  <si>
    <t>185-ACTA-79-2019-28/10/2019</t>
  </si>
  <si>
    <t>185-ACTA-77-2019-29/10/2019</t>
  </si>
  <si>
    <t>185-ACTA-76-2019-29/10/2019</t>
  </si>
  <si>
    <t>185-ACTA-81-2019-29/10/2019</t>
  </si>
  <si>
    <t>185-ACTA-74-2019-29/10/2019</t>
  </si>
  <si>
    <t>185-ACTA-78-2019-29/10/2019</t>
  </si>
  <si>
    <t>185-ACTA-87-2019-29/10/2019</t>
  </si>
  <si>
    <t>185-ACTA-82-2019-29/10/2019</t>
  </si>
  <si>
    <t>189-ACTA-51-2019-28/10/2019</t>
  </si>
  <si>
    <t>189-ACTA-50-2019-29/10/2019</t>
  </si>
  <si>
    <t>189-ACTA-92-2019-29/10/2019</t>
  </si>
  <si>
    <t>189-ACTA-93-2019-30/10/2019</t>
  </si>
  <si>
    <t>Ical Hib Jeronimo Humberto</t>
  </si>
  <si>
    <t>Calel de la Cruz Christopher Manuel</t>
  </si>
  <si>
    <t>Argueta Giron Jose Leonel</t>
  </si>
  <si>
    <t>Rosales Reynoso Julio Anibal</t>
  </si>
  <si>
    <t>Max Ortiz Josselyne Fabiola</t>
  </si>
  <si>
    <t>Champet Odoñez Hector Romeo</t>
  </si>
  <si>
    <t>Monterroso Lopez Hermin Orbahandi</t>
  </si>
  <si>
    <t>Guzmán Recancoj Luis Alfredo</t>
  </si>
  <si>
    <t>Cu Leal German Oswaldo</t>
  </si>
  <si>
    <t>Tojin Us Eduardo Leonel</t>
  </si>
  <si>
    <t>Van Engelen Caal Birkat Helohin</t>
  </si>
  <si>
    <t>Marvin Zamora Vásquez</t>
  </si>
  <si>
    <t xml:space="preserve">Lennin Samuel Montepeque Alvarado </t>
  </si>
  <si>
    <t xml:space="preserve">Walter Rubén Rodríguez Enríquez </t>
  </si>
  <si>
    <t>Natalio Estrada Cristales</t>
  </si>
  <si>
    <t>VIDER-189-137-2019</t>
  </si>
  <si>
    <t>VIDER-189-138-2019</t>
  </si>
  <si>
    <t>VIDER-189-139-2019</t>
  </si>
  <si>
    <t>VIDER-189-140-2019</t>
  </si>
  <si>
    <t>Misael Campos Pérez</t>
  </si>
  <si>
    <t>Elcer Rolando Campos Enriquez</t>
  </si>
  <si>
    <t>Rudy Uciel Pérez Escobar</t>
  </si>
  <si>
    <t xml:space="preserve">Anderson Aldair Girón Girón   </t>
  </si>
  <si>
    <t xml:space="preserve">Miguel Eduardo Gómez Girón </t>
  </si>
  <si>
    <t>VIDER-189-142-2019</t>
  </si>
  <si>
    <t>VIDER-189-143-2019</t>
  </si>
  <si>
    <t>VIDER-189-144-2019</t>
  </si>
  <si>
    <t>VIDER-189-145-2019</t>
  </si>
  <si>
    <t>VIDER-189-146-2019</t>
  </si>
  <si>
    <t>Sergio Gómez Chinchilla</t>
  </si>
  <si>
    <t>Jerisson Joao Rodriguez Avila</t>
  </si>
  <si>
    <t xml:space="preserve">Erick Donal Rodriguez García </t>
  </si>
  <si>
    <t>Edgar Ivan Rodríguez Pérez</t>
  </si>
  <si>
    <t>VIDER-189-148-2019</t>
  </si>
  <si>
    <t>VIDER-189-149-2019</t>
  </si>
  <si>
    <t>VIDER-189-150-2019</t>
  </si>
  <si>
    <t>VIDER-189-151-2019</t>
  </si>
  <si>
    <t>Bilgalli Misulan Montepeque Martínez</t>
  </si>
  <si>
    <t>VIDER-189-153-2019</t>
  </si>
  <si>
    <t>Melvin Armando Orantes Orozco</t>
  </si>
  <si>
    <t xml:space="preserve">Jose Antonio Pérez Escobar </t>
  </si>
  <si>
    <t>VIDER-189-159-2019</t>
  </si>
  <si>
    <t>VIDER-189-160-2019</t>
  </si>
  <si>
    <t>Jose Damian Ferrini Vásquez</t>
  </si>
  <si>
    <t>VIDER-189-163-2019</t>
  </si>
  <si>
    <t>Jonal Franzua Santos Herrera</t>
  </si>
  <si>
    <t>VIDER-189-165-2019</t>
  </si>
  <si>
    <t>William Rene Recinos Arias</t>
  </si>
  <si>
    <t>VIDER-189-169-2019</t>
  </si>
  <si>
    <t>Manuel de Jesus Carbajal  López</t>
  </si>
  <si>
    <t>VIDER-189-171-2019</t>
  </si>
  <si>
    <t>Jose Gamariel Escobar Santos</t>
  </si>
  <si>
    <t>VIDER-189-172-2019</t>
  </si>
  <si>
    <t>Ademar Santos Girón</t>
  </si>
  <si>
    <t>Ronald Alexander López Ordoñez</t>
  </si>
  <si>
    <t>Jorge Mario López Montepeque</t>
  </si>
  <si>
    <t>Fredy Antonio Rámirez Hernández</t>
  </si>
  <si>
    <t>Cristian Augusto López  Montepeque</t>
  </si>
  <si>
    <t xml:space="preserve">Robinso Martínez Vásquez </t>
  </si>
  <si>
    <t>Marco Tulio Alvarado Ochoa</t>
  </si>
  <si>
    <t>Adan Vásquez Montepeque</t>
  </si>
  <si>
    <t>Ismael Montepeque Fonsea</t>
  </si>
  <si>
    <t>Andres Rámires Montepeque</t>
  </si>
  <si>
    <t>Osman Santiago Estrada Alvarez</t>
  </si>
  <si>
    <t>Clever Abimael Ochoa Alistum</t>
  </si>
  <si>
    <t>Jose María Lemus Escobar</t>
  </si>
  <si>
    <t xml:space="preserve">Mario Morales Rodriguez </t>
  </si>
  <si>
    <t>Jacinto Girón Corado</t>
  </si>
  <si>
    <t xml:space="preserve">Gustavo Rodolfo Hernández Lemus </t>
  </si>
  <si>
    <t>Josias Loammi Pérez Orantes</t>
  </si>
  <si>
    <t>Luis Raul Valenzuela López</t>
  </si>
  <si>
    <t>Yester Arturo Morales de la Cruz</t>
  </si>
  <si>
    <t>Julio Cesar Rodas Herrera</t>
  </si>
  <si>
    <t>VIDER-189-173-2019</t>
  </si>
  <si>
    <t>VIDER-189-174-2019</t>
  </si>
  <si>
    <t>VIDER-189-175-2019</t>
  </si>
  <si>
    <t>VIDER-189-176-2019</t>
  </si>
  <si>
    <t>VIDER-189-177-2019</t>
  </si>
  <si>
    <t>VIDER-189-178-2019</t>
  </si>
  <si>
    <t>VIDER-189-179-2019</t>
  </si>
  <si>
    <t>VIDER-189-180-2019</t>
  </si>
  <si>
    <t>VIDER-189-181-2019</t>
  </si>
  <si>
    <t>VIDER-189-182-2019</t>
  </si>
  <si>
    <t>VIDER-189-183-2019</t>
  </si>
  <si>
    <t>VIDER-189-184-2019</t>
  </si>
  <si>
    <t>VIDER-189-185-2019</t>
  </si>
  <si>
    <t>VIDER-189-186-2019</t>
  </si>
  <si>
    <t>VIDER-189-187-2019</t>
  </si>
  <si>
    <t>VIDER-189-188-2019</t>
  </si>
  <si>
    <t>VIDER-189-189-2019</t>
  </si>
  <si>
    <t>VIDER-189-190-2019</t>
  </si>
  <si>
    <t>VIDER-189-191-2019</t>
  </si>
  <si>
    <t>VIDER-189-192-2019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</si>
</sst>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1" applyNumberFormat="1" applyFont="1" applyFill="1" applyBorder="1"/>
    <xf numFmtId="165" fontId="2" fillId="8" borderId="4" xfId="0" applyNumberFormat="1" applyFont="1" applyFill="1" applyBorder="1"/>
    <xf numFmtId="0" fontId="6" fillId="8" borderId="1" xfId="0" applyFont="1" applyFill="1" applyBorder="1" applyAlignment="1">
      <alignment horizontal="center" vertical="center" wrapText="1"/>
    </xf>
    <xf numFmtId="165" fontId="4" fillId="8" borderId="2" xfId="0" applyNumberFormat="1" applyFont="1" applyFill="1" applyBorder="1"/>
    <xf numFmtId="165" fontId="7" fillId="8" borderId="6" xfId="0" applyNumberFormat="1" applyFont="1" applyFill="1" applyBorder="1"/>
    <xf numFmtId="165" fontId="4" fillId="8" borderId="1" xfId="0" applyNumberFormat="1" applyFont="1" applyFill="1" applyBorder="1"/>
    <xf numFmtId="164" fontId="7" fillId="8" borderId="0" xfId="1" applyFont="1" applyFill="1" applyBorder="1"/>
    <xf numFmtId="164" fontId="7" fillId="8" borderId="16" xfId="0" applyNumberFormat="1" applyFont="1" applyFill="1" applyBorder="1"/>
    <xf numFmtId="165" fontId="2" fillId="8" borderId="4" xfId="1" applyNumberFormat="1" applyFont="1" applyFill="1" applyBorder="1"/>
    <xf numFmtId="164" fontId="2" fillId="8" borderId="1" xfId="1" applyFont="1" applyFill="1" applyBorder="1"/>
    <xf numFmtId="164" fontId="9" fillId="0" borderId="1" xfId="1" applyFont="1" applyBorder="1"/>
    <xf numFmtId="165" fontId="0" fillId="0" borderId="6" xfId="0" applyNumberFormat="1" applyBorder="1"/>
    <xf numFmtId="165" fontId="9" fillId="0" borderId="6" xfId="0" applyNumberFormat="1" applyFont="1" applyBorder="1"/>
    <xf numFmtId="165" fontId="4" fillId="0" borderId="6" xfId="0" applyNumberFormat="1" applyFont="1" applyBorder="1"/>
    <xf numFmtId="164" fontId="9" fillId="0" borderId="2" xfId="1" applyFont="1" applyFill="1" applyBorder="1"/>
    <xf numFmtId="164" fontId="2" fillId="2" borderId="3" xfId="1" applyFont="1" applyFill="1" applyBorder="1"/>
    <xf numFmtId="165" fontId="10" fillId="2" borderId="4" xfId="0" applyNumberFormat="1" applyFont="1" applyFill="1" applyBorder="1"/>
    <xf numFmtId="165" fontId="7" fillId="2" borderId="22" xfId="0" applyNumberFormat="1" applyFont="1" applyFill="1" applyBorder="1"/>
    <xf numFmtId="165" fontId="2" fillId="2" borderId="3" xfId="0" applyNumberFormat="1" applyFont="1" applyFill="1" applyBorder="1"/>
    <xf numFmtId="165" fontId="0" fillId="2" borderId="22" xfId="0" applyNumberFormat="1" applyFill="1" applyBorder="1"/>
    <xf numFmtId="164" fontId="2" fillId="2" borderId="18" xfId="1" applyFont="1" applyFill="1" applyBorder="1"/>
    <xf numFmtId="165" fontId="0" fillId="8" borderId="10" xfId="0" applyNumberFormat="1" applyFill="1" applyBorder="1"/>
    <xf numFmtId="164" fontId="2" fillId="2" borderId="15" xfId="1" applyFont="1" applyFill="1" applyBorder="1"/>
    <xf numFmtId="164" fontId="2" fillId="2" borderId="16" xfId="1" applyFont="1" applyFill="1" applyBorder="1"/>
    <xf numFmtId="164" fontId="7" fillId="2" borderId="16" xfId="1" applyFont="1" applyFill="1" applyBorder="1"/>
    <xf numFmtId="164" fontId="2" fillId="8" borderId="16" xfId="1" applyFont="1" applyFill="1" applyBorder="1"/>
    <xf numFmtId="165" fontId="0" fillId="0" borderId="10" xfId="0" applyNumberFormat="1" applyBorder="1"/>
    <xf numFmtId="165" fontId="4" fillId="0" borderId="10" xfId="0" applyNumberFormat="1" applyFont="1" applyBorder="1"/>
    <xf numFmtId="165" fontId="2" fillId="2" borderId="3" xfId="1" applyNumberFormat="1" applyFont="1" applyFill="1" applyBorder="1"/>
    <xf numFmtId="165" fontId="7" fillId="2" borderId="4" xfId="0" applyNumberFormat="1" applyFont="1" applyFill="1" applyBorder="1"/>
    <xf numFmtId="165" fontId="2" fillId="2" borderId="22" xfId="0" applyNumberFormat="1" applyFont="1" applyFill="1" applyBorder="1"/>
    <xf numFmtId="164" fontId="2" fillId="2" borderId="8" xfId="1" applyFont="1" applyFill="1" applyBorder="1"/>
    <xf numFmtId="164" fontId="2" fillId="8" borderId="8" xfId="1" applyFont="1" applyFill="1" applyBorder="1"/>
    <xf numFmtId="0" fontId="2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/>
    </xf>
    <xf numFmtId="164" fontId="4" fillId="0" borderId="1" xfId="1" applyFont="1" applyBorder="1"/>
    <xf numFmtId="0" fontId="11" fillId="0" borderId="1" xfId="0" applyFont="1" applyBorder="1" applyAlignment="1">
      <alignment horizontal="left"/>
    </xf>
    <xf numFmtId="164" fontId="7" fillId="2" borderId="4" xfId="1" applyFont="1" applyFill="1" applyBorder="1"/>
    <xf numFmtId="164" fontId="7" fillId="5" borderId="17" xfId="0" applyNumberFormat="1" applyFont="1" applyFill="1" applyBorder="1"/>
    <xf numFmtId="0" fontId="4" fillId="0" borderId="0" xfId="0" applyFont="1"/>
    <xf numFmtId="0" fontId="11" fillId="0" borderId="1" xfId="0" applyFont="1" applyBorder="1" applyAlignment="1"/>
    <xf numFmtId="0" fontId="11" fillId="3" borderId="1" xfId="0" applyFont="1" applyFill="1" applyBorder="1" applyAlignment="1"/>
    <xf numFmtId="0" fontId="11" fillId="0" borderId="1" xfId="0" applyFont="1" applyFill="1" applyBorder="1" applyAlignment="1">
      <alignment horizontal="justify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/>
    <xf numFmtId="0" fontId="11" fillId="0" borderId="1" xfId="0" applyFont="1" applyBorder="1"/>
    <xf numFmtId="0" fontId="11" fillId="0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wrapText="1"/>
    </xf>
    <xf numFmtId="0" fontId="11" fillId="0" borderId="1" xfId="0" applyFont="1" applyFill="1" applyBorder="1"/>
    <xf numFmtId="0" fontId="0" fillId="0" borderId="23" xfId="0" applyFont="1" applyBorder="1" applyAlignment="1">
      <alignment horizontal="left"/>
    </xf>
    <xf numFmtId="0" fontId="0" fillId="0" borderId="23" xfId="0" applyFont="1" applyBorder="1"/>
    <xf numFmtId="0" fontId="0" fillId="0" borderId="24" xfId="0" applyFont="1" applyBorder="1"/>
    <xf numFmtId="0" fontId="0" fillId="0" borderId="20" xfId="0" applyFont="1" applyBorder="1"/>
    <xf numFmtId="0" fontId="0" fillId="0" borderId="24" xfId="0" applyFont="1" applyBorder="1" applyAlignment="1">
      <alignment horizontal="left"/>
    </xf>
    <xf numFmtId="0" fontId="0" fillId="0" borderId="20" xfId="0" applyFont="1" applyFill="1" applyBorder="1"/>
    <xf numFmtId="0" fontId="0" fillId="0" borderId="24" xfId="0" applyFont="1" applyFill="1" applyBorder="1"/>
    <xf numFmtId="0" fontId="0" fillId="0" borderId="23" xfId="0" applyFont="1" applyFill="1" applyBorder="1"/>
    <xf numFmtId="0" fontId="0" fillId="0" borderId="23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 wrapText="1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164" fontId="4" fillId="0" borderId="26" xfId="1" applyFont="1" applyBorder="1"/>
    <xf numFmtId="164" fontId="9" fillId="0" borderId="26" xfId="1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9" fillId="0" borderId="1" xfId="1" applyFont="1" applyFill="1" applyBorder="1"/>
    <xf numFmtId="164" fontId="4" fillId="0" borderId="1" xfId="1" applyFont="1" applyFill="1" applyBorder="1"/>
    <xf numFmtId="164" fontId="0" fillId="0" borderId="1" xfId="1" applyFont="1" applyFill="1" applyBorder="1"/>
    <xf numFmtId="0" fontId="4" fillId="3" borderId="6" xfId="0" applyFont="1" applyFill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0" fillId="0" borderId="26" xfId="0" applyNumberFormat="1" applyBorder="1"/>
    <xf numFmtId="164" fontId="0" fillId="0" borderId="27" xfId="0" applyNumberFormat="1" applyBorder="1"/>
    <xf numFmtId="164" fontId="9" fillId="0" borderId="0" xfId="1" applyFont="1" applyBorder="1"/>
    <xf numFmtId="164" fontId="9" fillId="0" borderId="0" xfId="1" applyFont="1" applyFill="1" applyBorder="1"/>
    <xf numFmtId="164" fontId="9" fillId="0" borderId="26" xfId="0" applyNumberFormat="1" applyFont="1" applyBorder="1"/>
    <xf numFmtId="164" fontId="9" fillId="0" borderId="27" xfId="0" applyNumberFormat="1" applyFont="1" applyBorder="1"/>
    <xf numFmtId="0" fontId="4" fillId="3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28" xfId="0" applyBorder="1" applyAlignment="1">
      <alignment horizontal="center"/>
    </xf>
    <xf numFmtId="165" fontId="0" fillId="0" borderId="28" xfId="0" applyNumberFormat="1" applyBorder="1"/>
    <xf numFmtId="165" fontId="4" fillId="0" borderId="28" xfId="0" applyNumberFormat="1" applyFont="1" applyBorder="1"/>
    <xf numFmtId="0" fontId="4" fillId="3" borderId="9" xfId="0" applyFont="1" applyFill="1" applyBorder="1" applyAlignment="1">
      <alignment horizontal="center" wrapText="1"/>
    </xf>
    <xf numFmtId="0" fontId="0" fillId="0" borderId="29" xfId="0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/>
    <xf numFmtId="164" fontId="9" fillId="0" borderId="29" xfId="0" applyNumberFormat="1" applyFont="1" applyBorder="1"/>
    <xf numFmtId="164" fontId="10" fillId="2" borderId="16" xfId="1" applyFont="1" applyFill="1" applyBorder="1"/>
    <xf numFmtId="164" fontId="10" fillId="5" borderId="17" xfId="0" applyNumberFormat="1" applyFont="1" applyFill="1" applyBorder="1"/>
    <xf numFmtId="0" fontId="4" fillId="6" borderId="1" xfId="0" applyFont="1" applyFill="1" applyBorder="1" applyAlignment="1">
      <alignment horizontal="center"/>
    </xf>
    <xf numFmtId="164" fontId="4" fillId="0" borderId="26" xfId="0" applyNumberFormat="1" applyFont="1" applyBorder="1"/>
    <xf numFmtId="164" fontId="4" fillId="0" borderId="27" xfId="0" applyNumberFormat="1" applyFont="1" applyBorder="1"/>
    <xf numFmtId="0" fontId="4" fillId="8" borderId="1" xfId="0" applyFont="1" applyFill="1" applyBorder="1"/>
    <xf numFmtId="164" fontId="4" fillId="0" borderId="1" xfId="0" applyNumberFormat="1" applyFont="1" applyBorder="1"/>
    <xf numFmtId="165" fontId="9" fillId="0" borderId="1" xfId="0" applyNumberFormat="1" applyFont="1" applyBorder="1"/>
    <xf numFmtId="164" fontId="10" fillId="2" borderId="4" xfId="1" applyFont="1" applyFill="1" applyBorder="1"/>
    <xf numFmtId="0" fontId="9" fillId="0" borderId="0" xfId="0" applyFont="1"/>
    <xf numFmtId="165" fontId="9" fillId="0" borderId="28" xfId="0" applyNumberFormat="1" applyFont="1" applyBorder="1"/>
    <xf numFmtId="164" fontId="9" fillId="0" borderId="10" xfId="1" applyFont="1" applyBorder="1"/>
    <xf numFmtId="164" fontId="9" fillId="0" borderId="10" xfId="0" applyNumberFormat="1" applyFont="1" applyBorder="1"/>
    <xf numFmtId="164" fontId="9" fillId="0" borderId="6" xfId="0" applyNumberFormat="1" applyFon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" fillId="2" borderId="30" xfId="0" applyNumberFormat="1" applyFont="1" applyFill="1" applyBorder="1"/>
    <xf numFmtId="164" fontId="0" fillId="0" borderId="6" xfId="0" applyNumberFormat="1" applyBorder="1"/>
    <xf numFmtId="164" fontId="2" fillId="2" borderId="17" xfId="1" applyFont="1" applyFill="1" applyBorder="1"/>
    <xf numFmtId="164" fontId="4" fillId="0" borderId="6" xfId="0" applyNumberFormat="1" applyFont="1" applyBorder="1"/>
    <xf numFmtId="165" fontId="2" fillId="2" borderId="17" xfId="1" applyNumberFormat="1" applyFont="1" applyFill="1" applyBorder="1"/>
    <xf numFmtId="165" fontId="7" fillId="2" borderId="17" xfId="0" applyNumberFormat="1" applyFont="1" applyFill="1" applyBorder="1"/>
    <xf numFmtId="165" fontId="10" fillId="2" borderId="17" xfId="1" applyNumberFormat="1" applyFont="1" applyFill="1" applyBorder="1"/>
    <xf numFmtId="164" fontId="7" fillId="2" borderId="17" xfId="1" applyFont="1" applyFill="1" applyBorder="1"/>
    <xf numFmtId="164" fontId="10" fillId="2" borderId="17" xfId="1" applyFont="1" applyFill="1" applyBorder="1"/>
    <xf numFmtId="164" fontId="4" fillId="0" borderId="10" xfId="0" applyNumberFormat="1" applyFont="1" applyBorder="1"/>
    <xf numFmtId="0" fontId="10" fillId="6" borderId="1" xfId="0" applyFont="1" applyFill="1" applyBorder="1" applyAlignment="1">
      <alignment horizontal="center"/>
    </xf>
    <xf numFmtId="165" fontId="10" fillId="2" borderId="22" xfId="0" applyNumberFormat="1" applyFont="1" applyFill="1" applyBorder="1"/>
    <xf numFmtId="0" fontId="6" fillId="8" borderId="2" xfId="0" applyFont="1" applyFill="1" applyBorder="1" applyAlignment="1">
      <alignment horizontal="center" vertical="center" wrapText="1"/>
    </xf>
    <xf numFmtId="165" fontId="4" fillId="8" borderId="10" xfId="0" applyNumberFormat="1" applyFont="1" applyFill="1" applyBorder="1"/>
    <xf numFmtId="165" fontId="7" fillId="8" borderId="4" xfId="0" applyNumberFormat="1" applyFont="1" applyFill="1" applyBorder="1"/>
    <xf numFmtId="165" fontId="7" fillId="2" borderId="17" xfId="1" applyNumberFormat="1" applyFont="1" applyFill="1" applyBorder="1"/>
    <xf numFmtId="165" fontId="10" fillId="2" borderId="17" xfId="0" applyNumberFormat="1" applyFont="1" applyFill="1" applyBorder="1"/>
    <xf numFmtId="164" fontId="0" fillId="0" borderId="1" xfId="0" applyNumberFormat="1" applyBorder="1" applyAlignment="1">
      <alignment vertical="center"/>
    </xf>
    <xf numFmtId="0" fontId="7" fillId="6" borderId="1" xfId="0" applyFont="1" applyFill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/>
    </xf>
    <xf numFmtId="164" fontId="9" fillId="0" borderId="31" xfId="0" applyNumberFormat="1" applyFont="1" applyBorder="1" applyAlignment="1">
      <alignment horizontal="center"/>
    </xf>
    <xf numFmtId="164" fontId="10" fillId="2" borderId="4" xfId="1" applyFont="1" applyFill="1" applyBorder="1" applyAlignment="1">
      <alignment horizontal="center"/>
    </xf>
    <xf numFmtId="164" fontId="10" fillId="5" borderId="17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5" borderId="17" xfId="0" applyNumberFormat="1" applyFont="1" applyFill="1" applyBorder="1" applyAlignment="1">
      <alignment horizontal="center"/>
    </xf>
    <xf numFmtId="0" fontId="0" fillId="0" borderId="0" xfId="0" applyFont="1"/>
    <xf numFmtId="165" fontId="0" fillId="0" borderId="10" xfId="0" applyNumberFormat="1" applyFont="1" applyBorder="1"/>
    <xf numFmtId="164" fontId="4" fillId="0" borderId="32" xfId="1" applyFont="1" applyFill="1" applyBorder="1"/>
    <xf numFmtId="0" fontId="11" fillId="3" borderId="26" xfId="0" applyFont="1" applyFill="1" applyBorder="1" applyAlignment="1">
      <alignment horizontal="left"/>
    </xf>
    <xf numFmtId="0" fontId="11" fillId="3" borderId="26" xfId="0" applyFont="1" applyFill="1" applyBorder="1" applyAlignment="1"/>
    <xf numFmtId="0" fontId="4" fillId="3" borderId="26" xfId="0" applyFont="1" applyFill="1" applyBorder="1" applyAlignment="1"/>
    <xf numFmtId="164" fontId="9" fillId="0" borderId="0" xfId="0" applyNumberFormat="1" applyFont="1"/>
    <xf numFmtId="165" fontId="2" fillId="2" borderId="33" xfId="0" applyNumberFormat="1" applyFont="1" applyFill="1" applyBorder="1"/>
    <xf numFmtId="165" fontId="7" fillId="2" borderId="33" xfId="0" applyNumberFormat="1" applyFont="1" applyFill="1" applyBorder="1"/>
    <xf numFmtId="165" fontId="7" fillId="2" borderId="35" xfId="0" applyNumberFormat="1" applyFont="1" applyFill="1" applyBorder="1"/>
    <xf numFmtId="164" fontId="4" fillId="0" borderId="2" xfId="1" applyFont="1" applyFill="1" applyBorder="1"/>
    <xf numFmtId="0" fontId="4" fillId="0" borderId="26" xfId="0" applyFont="1" applyFill="1" applyBorder="1"/>
    <xf numFmtId="0" fontId="4" fillId="3" borderId="26" xfId="0" applyFont="1" applyFill="1" applyBorder="1"/>
    <xf numFmtId="0" fontId="4" fillId="3" borderId="36" xfId="0" applyFont="1" applyFill="1" applyBorder="1"/>
    <xf numFmtId="0" fontId="4" fillId="3" borderId="1" xfId="0" applyFont="1" applyFill="1" applyBorder="1"/>
    <xf numFmtId="0" fontId="4" fillId="3" borderId="27" xfId="0" applyFont="1" applyFill="1" applyBorder="1"/>
    <xf numFmtId="0" fontId="4" fillId="3" borderId="0" xfId="0" applyFont="1" applyFill="1" applyBorder="1"/>
    <xf numFmtId="0" fontId="4" fillId="3" borderId="0" xfId="0" applyFont="1" applyFill="1"/>
    <xf numFmtId="0" fontId="4" fillId="3" borderId="36" xfId="0" applyFont="1" applyFill="1" applyBorder="1" applyAlignment="1"/>
    <xf numFmtId="0" fontId="4" fillId="3" borderId="27" xfId="0" applyFont="1" applyFill="1" applyBorder="1" applyAlignment="1"/>
    <xf numFmtId="0" fontId="14" fillId="3" borderId="1" xfId="0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vertical="center"/>
    </xf>
    <xf numFmtId="164" fontId="10" fillId="2" borderId="15" xfId="1" applyFont="1" applyFill="1" applyBorder="1"/>
    <xf numFmtId="164" fontId="10" fillId="5" borderId="16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21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28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94</xdr:row>
      <xdr:rowOff>28575</xdr:rowOff>
    </xdr:from>
    <xdr:ext cx="6057900" cy="819150"/>
    <xdr:sp macro="" textlink="">
      <xdr:nvSpPr>
        <xdr:cNvPr id="2" name="Rectángulo 7"/>
        <xdr:cNvSpPr/>
      </xdr:nvSpPr>
      <xdr:spPr>
        <a:xfrm>
          <a:off x="6553200" y="19202400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89</xdr:row>
      <xdr:rowOff>28575</xdr:rowOff>
    </xdr:from>
    <xdr:ext cx="6057900" cy="819150"/>
    <xdr:sp macro="" textlink="">
      <xdr:nvSpPr>
        <xdr:cNvPr id="2" name="Rectángulo 7"/>
        <xdr:cNvSpPr/>
      </xdr:nvSpPr>
      <xdr:spPr>
        <a:xfrm>
          <a:off x="5514975" y="46196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23</xdr:row>
      <xdr:rowOff>85725</xdr:rowOff>
    </xdr:from>
    <xdr:ext cx="6057900" cy="819150"/>
    <xdr:sp macro="" textlink="">
      <xdr:nvSpPr>
        <xdr:cNvPr id="2" name="Rectángulo 7"/>
        <xdr:cNvSpPr/>
      </xdr:nvSpPr>
      <xdr:spPr>
        <a:xfrm>
          <a:off x="6419850" y="5200650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13</xdr:row>
      <xdr:rowOff>85725</xdr:rowOff>
    </xdr:from>
    <xdr:ext cx="6057900" cy="819150"/>
    <xdr:sp macro="" textlink="">
      <xdr:nvSpPr>
        <xdr:cNvPr id="2" name="Rectángulo 7"/>
        <xdr:cNvSpPr/>
      </xdr:nvSpPr>
      <xdr:spPr>
        <a:xfrm>
          <a:off x="6419850" y="31908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54</xdr:row>
      <xdr:rowOff>85725</xdr:rowOff>
    </xdr:from>
    <xdr:ext cx="6057900" cy="819150"/>
    <xdr:sp macro="" textlink="">
      <xdr:nvSpPr>
        <xdr:cNvPr id="2" name="Rectángulo 7"/>
        <xdr:cNvSpPr/>
      </xdr:nvSpPr>
      <xdr:spPr>
        <a:xfrm>
          <a:off x="6419850" y="5200650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C15" sqref="C15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41" t="s">
        <v>13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20" ht="15.75" thickBot="1" x14ac:dyDescent="0.3">
      <c r="E3" s="31" t="s">
        <v>35</v>
      </c>
      <c r="F3" s="56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57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58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242" t="s">
        <v>4</v>
      </c>
      <c r="B6" s="243"/>
      <c r="C6" s="243"/>
      <c r="D6" s="54">
        <f t="shared" ref="D6:P6" si="0">SUM(D5)</f>
        <v>0</v>
      </c>
      <c r="E6" s="16">
        <v>0</v>
      </c>
      <c r="F6" s="59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58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242" t="s">
        <v>5</v>
      </c>
      <c r="B8" s="243"/>
      <c r="C8" s="243"/>
      <c r="D8" s="54">
        <f>SUM(D7:D7)</f>
        <v>0</v>
      </c>
      <c r="E8" s="16">
        <v>0</v>
      </c>
      <c r="F8" s="59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58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242" t="s">
        <v>6</v>
      </c>
      <c r="B10" s="243"/>
      <c r="C10" s="244"/>
      <c r="D10" s="20">
        <f>SUM(D9:D9)</f>
        <v>0</v>
      </c>
      <c r="E10" s="20">
        <v>0</v>
      </c>
      <c r="F10" s="6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35" t="s">
        <v>12</v>
      </c>
      <c r="B11" s="236"/>
      <c r="C11" s="236"/>
      <c r="D11" s="23">
        <f>D6+D8+D10</f>
        <v>0</v>
      </c>
      <c r="E11" s="23">
        <v>0</v>
      </c>
      <c r="F11" s="61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241" t="s">
        <v>14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</row>
    <row r="14" spans="1:20" x14ac:dyDescent="0.25">
      <c r="E14" s="31" t="s">
        <v>35</v>
      </c>
      <c r="F14" s="56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62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63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64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33" t="s">
        <v>6</v>
      </c>
      <c r="B18" s="234"/>
      <c r="C18" s="234"/>
      <c r="D18" s="15">
        <f t="shared" ref="D18:Q18" si="5">SUM(D16:D17)</f>
        <v>0</v>
      </c>
      <c r="E18" s="15">
        <f t="shared" si="5"/>
        <v>0</v>
      </c>
      <c r="F18" s="6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35" t="s">
        <v>12</v>
      </c>
      <c r="B19" s="236"/>
      <c r="C19" s="236"/>
      <c r="D19" s="24">
        <f>D18</f>
        <v>0</v>
      </c>
      <c r="E19" s="24">
        <f t="shared" ref="E19:Q19" si="6">E18</f>
        <v>0</v>
      </c>
      <c r="F19" s="66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37" t="s">
        <v>33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</row>
    <row r="22" spans="1:20" x14ac:dyDescent="0.25">
      <c r="E22" s="31" t="s">
        <v>35</v>
      </c>
      <c r="F22" s="56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62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67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38" t="s">
        <v>15</v>
      </c>
      <c r="B25" s="239"/>
      <c r="C25" s="239"/>
      <c r="D25" s="43">
        <f>SUM(D24:D24)</f>
        <v>0</v>
      </c>
      <c r="E25" s="44">
        <f>SUM(E24:E24)</f>
        <v>0</v>
      </c>
      <c r="F25" s="70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68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40" t="s">
        <v>34</v>
      </c>
      <c r="B27" s="240"/>
      <c r="C27" s="240"/>
      <c r="D27" s="42">
        <f t="shared" ref="D27:Q27" si="8">SUM(D26:D26)</f>
        <v>0</v>
      </c>
      <c r="E27" s="42">
        <f t="shared" si="8"/>
        <v>0</v>
      </c>
      <c r="F27" s="69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66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H29" sqref="H2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41" t="s">
        <v>13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20" ht="15.75" thickBot="1" x14ac:dyDescent="0.3">
      <c r="E3" s="31" t="s">
        <v>35</v>
      </c>
      <c r="F3" s="31" t="s">
        <v>36</v>
      </c>
      <c r="G3" s="56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30" t="s">
        <v>27</v>
      </c>
      <c r="G4" s="57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68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242" t="s">
        <v>4</v>
      </c>
      <c r="B6" s="243"/>
      <c r="C6" s="243"/>
      <c r="D6" s="54">
        <f t="shared" ref="D6:P6" si="0">SUM(D5)</f>
        <v>0</v>
      </c>
      <c r="E6" s="16">
        <v>0</v>
      </c>
      <c r="F6" s="16">
        <v>0</v>
      </c>
      <c r="G6" s="59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68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242" t="s">
        <v>5</v>
      </c>
      <c r="B8" s="243"/>
      <c r="C8" s="243"/>
      <c r="D8" s="54">
        <f>SUM(D7:D7)</f>
        <v>0</v>
      </c>
      <c r="E8" s="16">
        <v>0</v>
      </c>
      <c r="F8" s="16">
        <v>0</v>
      </c>
      <c r="G8" s="59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5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242" t="s">
        <v>6</v>
      </c>
      <c r="B10" s="243"/>
      <c r="C10" s="244"/>
      <c r="D10" s="20">
        <f>SUM(D9:D9)</f>
        <v>0</v>
      </c>
      <c r="E10" s="20">
        <v>0</v>
      </c>
      <c r="F10" s="20">
        <v>0</v>
      </c>
      <c r="G10" s="7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35" t="s">
        <v>12</v>
      </c>
      <c r="B11" s="236"/>
      <c r="C11" s="236"/>
      <c r="D11" s="23">
        <f>D6+D8+D10</f>
        <v>0</v>
      </c>
      <c r="E11" s="23">
        <v>0</v>
      </c>
      <c r="F11" s="23">
        <v>0</v>
      </c>
      <c r="G11" s="61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241" t="s">
        <v>14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</row>
    <row r="14" spans="1:20" x14ac:dyDescent="0.25">
      <c r="E14" s="31" t="s">
        <v>35</v>
      </c>
      <c r="F14" s="31" t="s">
        <v>36</v>
      </c>
      <c r="G14" s="56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72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63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64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33" t="s">
        <v>6</v>
      </c>
      <c r="B18" s="234"/>
      <c r="C18" s="234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6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35" t="s">
        <v>12</v>
      </c>
      <c r="B19" s="236"/>
      <c r="C19" s="236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66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37" t="s">
        <v>33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</row>
    <row r="22" spans="1:20" x14ac:dyDescent="0.25">
      <c r="E22" s="31" t="s">
        <v>35</v>
      </c>
      <c r="F22" s="31" t="s">
        <v>36</v>
      </c>
      <c r="G22" s="56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27" t="s">
        <v>27</v>
      </c>
      <c r="G23" s="72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73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38" t="s">
        <v>15</v>
      </c>
      <c r="B25" s="239"/>
      <c r="C25" s="239"/>
      <c r="D25" s="43">
        <f>SUM(D24:D24)</f>
        <v>0</v>
      </c>
      <c r="E25" s="44">
        <f>SUM(E24:E24)</f>
        <v>0</v>
      </c>
      <c r="F25" s="44">
        <f>SUM(F24:F24)</f>
        <v>0</v>
      </c>
      <c r="G25" s="74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75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40" t="s">
        <v>34</v>
      </c>
      <c r="B27" s="240"/>
      <c r="C27" s="240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76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77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opLeftCell="D13" workbookViewId="0">
      <selection activeCell="H23" sqref="H23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41" t="s">
        <v>13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20" ht="15.75" thickBot="1" x14ac:dyDescent="0.3">
      <c r="E3" s="31" t="s">
        <v>35</v>
      </c>
      <c r="F3" s="31" t="s">
        <v>36</v>
      </c>
      <c r="G3" s="31" t="s">
        <v>18</v>
      </c>
      <c r="H3" s="56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57" t="s">
        <v>61</v>
      </c>
      <c r="I4" s="30" t="s">
        <v>61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12">
        <v>0</v>
      </c>
      <c r="H5" s="68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242" t="s">
        <v>4</v>
      </c>
      <c r="B6" s="243"/>
      <c r="C6" s="243"/>
      <c r="D6" s="54">
        <f t="shared" ref="D6:P6" si="0">SUM(D5)</f>
        <v>0</v>
      </c>
      <c r="E6" s="16">
        <v>0</v>
      </c>
      <c r="F6" s="16">
        <v>0</v>
      </c>
      <c r="G6" s="16">
        <f t="shared" si="0"/>
        <v>0</v>
      </c>
      <c r="H6" s="59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12">
        <v>0</v>
      </c>
      <c r="H7" s="68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242" t="s">
        <v>5</v>
      </c>
      <c r="B8" s="243"/>
      <c r="C8" s="243"/>
      <c r="D8" s="54">
        <f>SUM(D7:D7)</f>
        <v>0</v>
      </c>
      <c r="E8" s="16">
        <v>0</v>
      </c>
      <c r="F8" s="16">
        <v>0</v>
      </c>
      <c r="G8" s="16">
        <f t="shared" ref="G8:Q8" si="2">SUM(G7:G7)</f>
        <v>0</v>
      </c>
      <c r="H8" s="59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9">
        <v>0</v>
      </c>
      <c r="H9" s="58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242" t="s">
        <v>6</v>
      </c>
      <c r="B10" s="243"/>
      <c r="C10" s="244"/>
      <c r="D10" s="20">
        <f>SUM(D9:D9)</f>
        <v>0</v>
      </c>
      <c r="E10" s="20">
        <v>0</v>
      </c>
      <c r="F10" s="20">
        <v>0</v>
      </c>
      <c r="G10" s="21">
        <f t="shared" ref="G10:Q10" si="3">SUM(G9:G9)</f>
        <v>0</v>
      </c>
      <c r="H10" s="78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35" t="s">
        <v>12</v>
      </c>
      <c r="B11" s="236"/>
      <c r="C11" s="236"/>
      <c r="D11" s="23">
        <f>D6+D8+D10</f>
        <v>0</v>
      </c>
      <c r="E11" s="23">
        <v>0</v>
      </c>
      <c r="F11" s="23">
        <v>0</v>
      </c>
      <c r="G11" s="23">
        <f t="shared" ref="G11:Q11" si="4">G6+G8+G10</f>
        <v>0</v>
      </c>
      <c r="H11" s="66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241" t="s">
        <v>14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</row>
    <row r="14" spans="1:20" x14ac:dyDescent="0.25">
      <c r="E14" s="31" t="s">
        <v>35</v>
      </c>
      <c r="F14" s="31" t="s">
        <v>36</v>
      </c>
      <c r="G14" s="31" t="s">
        <v>18</v>
      </c>
      <c r="H14" s="56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30" t="s">
        <v>61</v>
      </c>
      <c r="F15" s="30" t="s">
        <v>61</v>
      </c>
      <c r="G15" s="30" t="s">
        <v>61</v>
      </c>
      <c r="H15" s="57" t="s">
        <v>61</v>
      </c>
      <c r="I15" s="30" t="s">
        <v>61</v>
      </c>
      <c r="J15" s="30" t="s">
        <v>61</v>
      </c>
      <c r="K15" s="30" t="s">
        <v>61</v>
      </c>
      <c r="L15" s="30" t="s">
        <v>61</v>
      </c>
      <c r="M15" s="30" t="s">
        <v>61</v>
      </c>
      <c r="N15" s="30" t="s">
        <v>61</v>
      </c>
      <c r="O15" s="30" t="s">
        <v>61</v>
      </c>
      <c r="P15" s="30" t="s">
        <v>61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34">
        <v>0</v>
      </c>
      <c r="H16" s="63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10">
        <v>0</v>
      </c>
      <c r="H17" s="64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33" t="s">
        <v>6</v>
      </c>
      <c r="B18" s="234"/>
      <c r="C18" s="234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15">
        <f t="shared" si="5"/>
        <v>0</v>
      </c>
      <c r="H18" s="6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35" t="s">
        <v>12</v>
      </c>
      <c r="B19" s="236"/>
      <c r="C19" s="236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24">
        <f t="shared" si="6"/>
        <v>0</v>
      </c>
      <c r="H19" s="66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37" t="s">
        <v>33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</row>
    <row r="22" spans="1:20" x14ac:dyDescent="0.25">
      <c r="E22" s="31" t="s">
        <v>35</v>
      </c>
      <c r="F22" s="31" t="s">
        <v>36</v>
      </c>
      <c r="G22" s="31" t="s">
        <v>18</v>
      </c>
      <c r="H22" s="56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30" t="s">
        <v>61</v>
      </c>
      <c r="F23" s="30" t="s">
        <v>61</v>
      </c>
      <c r="G23" s="30" t="s">
        <v>61</v>
      </c>
      <c r="H23" s="57" t="s">
        <v>61</v>
      </c>
      <c r="I23" s="30" t="s">
        <v>61</v>
      </c>
      <c r="J23" s="30" t="s">
        <v>61</v>
      </c>
      <c r="K23" s="30" t="s">
        <v>61</v>
      </c>
      <c r="L23" s="30" t="s">
        <v>61</v>
      </c>
      <c r="M23" s="30" t="s">
        <v>61</v>
      </c>
      <c r="N23" s="30" t="s">
        <v>61</v>
      </c>
      <c r="O23" s="30" t="s">
        <v>61</v>
      </c>
      <c r="P23" s="30" t="s">
        <v>61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51">
        <v>0</v>
      </c>
      <c r="H24" s="63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38" t="s">
        <v>15</v>
      </c>
      <c r="B25" s="239"/>
      <c r="C25" s="239"/>
      <c r="D25" s="43">
        <f>SUM(D24:D24)</f>
        <v>0</v>
      </c>
      <c r="E25" s="44">
        <f>SUM(E24:E24)</f>
        <v>0</v>
      </c>
      <c r="F25" s="44">
        <f>SUM(F24:F24)</f>
        <v>0</v>
      </c>
      <c r="G25" s="52">
        <v>0</v>
      </c>
      <c r="H25" s="79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26">
        <v>0</v>
      </c>
      <c r="H26" s="67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40" t="s">
        <v>34</v>
      </c>
      <c r="B27" s="240"/>
      <c r="C27" s="240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53">
        <f t="shared" si="8"/>
        <v>0</v>
      </c>
      <c r="H27" s="69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49">
        <f>G27+G25</f>
        <v>0</v>
      </c>
      <c r="H28" s="66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workbookViewId="0">
      <selection activeCell="A29" sqref="A29"/>
    </sheetView>
  </sheetViews>
  <sheetFormatPr baseColWidth="10" defaultRowHeight="15" x14ac:dyDescent="0.25"/>
  <cols>
    <col min="1" max="1" width="4.140625" customWidth="1"/>
    <col min="2" max="2" width="19" bestFit="1" customWidth="1"/>
    <col min="3" max="3" width="3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241" t="s">
        <v>13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30" t="s">
        <v>28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thickBot="1" x14ac:dyDescent="0.3">
      <c r="A5" s="6">
        <v>1</v>
      </c>
      <c r="B5" s="6" t="s">
        <v>39</v>
      </c>
      <c r="C5" s="8" t="s">
        <v>40</v>
      </c>
      <c r="D5" s="9">
        <v>66000</v>
      </c>
      <c r="E5" s="9">
        <v>0</v>
      </c>
      <c r="F5" s="9">
        <v>0</v>
      </c>
      <c r="G5" s="81">
        <v>0</v>
      </c>
      <c r="H5" s="81">
        <v>0</v>
      </c>
      <c r="I5" s="82">
        <v>20000</v>
      </c>
      <c r="J5" s="81">
        <v>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81">
        <f>SUM(G5:P5)</f>
        <v>20000</v>
      </c>
    </row>
    <row r="6" spans="1:17" ht="15.75" thickBot="1" x14ac:dyDescent="0.3">
      <c r="A6" s="245" t="s">
        <v>4</v>
      </c>
      <c r="B6" s="246"/>
      <c r="C6" s="247"/>
      <c r="D6" s="85">
        <f>SUM(D5)</f>
        <v>66000</v>
      </c>
      <c r="E6" s="21">
        <v>0</v>
      </c>
      <c r="F6" s="21">
        <v>0</v>
      </c>
      <c r="G6" s="21">
        <f t="shared" ref="G6:P6" si="0">SUM(G5)</f>
        <v>0</v>
      </c>
      <c r="H6" s="21">
        <f t="shared" si="0"/>
        <v>0</v>
      </c>
      <c r="I6" s="86">
        <f t="shared" si="0"/>
        <v>20000</v>
      </c>
      <c r="J6" s="21">
        <f t="shared" si="0"/>
        <v>0</v>
      </c>
      <c r="K6" s="21">
        <f t="shared" si="0"/>
        <v>0</v>
      </c>
      <c r="L6" s="87">
        <f t="shared" si="0"/>
        <v>0</v>
      </c>
      <c r="M6" s="88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89">
        <f>Q5</f>
        <v>20000</v>
      </c>
    </row>
    <row r="7" spans="1:17" x14ac:dyDescent="0.25">
      <c r="A7" s="6">
        <v>1</v>
      </c>
      <c r="B7" s="6" t="s">
        <v>41</v>
      </c>
      <c r="C7" s="8" t="s">
        <v>51</v>
      </c>
      <c r="D7" s="34">
        <v>20000</v>
      </c>
      <c r="E7" s="34">
        <v>0</v>
      </c>
      <c r="F7" s="34">
        <v>0</v>
      </c>
      <c r="G7" s="35">
        <v>0</v>
      </c>
      <c r="H7" s="35">
        <v>0</v>
      </c>
      <c r="I7" s="84">
        <v>7500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f t="shared" ref="Q7:Q16" si="1">SUM(G7:P7)</f>
        <v>7500</v>
      </c>
    </row>
    <row r="8" spans="1:17" x14ac:dyDescent="0.25">
      <c r="A8" s="6">
        <f>1+A7</f>
        <v>2</v>
      </c>
      <c r="B8" s="6" t="s">
        <v>42</v>
      </c>
      <c r="C8" s="8" t="s">
        <v>52</v>
      </c>
      <c r="D8" s="9">
        <v>60000</v>
      </c>
      <c r="E8" s="9">
        <v>0</v>
      </c>
      <c r="F8" s="9">
        <v>0</v>
      </c>
      <c r="G8" s="12">
        <v>0</v>
      </c>
      <c r="H8" s="12">
        <v>0</v>
      </c>
      <c r="I8" s="80">
        <v>20000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f t="shared" si="1"/>
        <v>20000</v>
      </c>
    </row>
    <row r="9" spans="1:17" x14ac:dyDescent="0.25">
      <c r="A9" s="6">
        <f t="shared" ref="A9:A16" si="2">1+A8</f>
        <v>3</v>
      </c>
      <c r="B9" s="6" t="s">
        <v>43</v>
      </c>
      <c r="C9" s="8" t="s">
        <v>53</v>
      </c>
      <c r="D9" s="9">
        <v>21000</v>
      </c>
      <c r="E9" s="9">
        <v>0</v>
      </c>
      <c r="F9" s="9">
        <v>0</v>
      </c>
      <c r="G9" s="12">
        <v>0</v>
      </c>
      <c r="H9" s="12">
        <v>0</v>
      </c>
      <c r="I9" s="80">
        <v>7000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f t="shared" si="1"/>
        <v>7000</v>
      </c>
    </row>
    <row r="10" spans="1:17" x14ac:dyDescent="0.25">
      <c r="A10" s="6">
        <f t="shared" si="2"/>
        <v>4</v>
      </c>
      <c r="B10" s="6" t="s">
        <v>44</v>
      </c>
      <c r="C10" s="8" t="s">
        <v>54</v>
      </c>
      <c r="D10" s="9">
        <v>48000</v>
      </c>
      <c r="E10" s="9">
        <v>0</v>
      </c>
      <c r="F10" s="9">
        <v>0</v>
      </c>
      <c r="G10" s="12">
        <v>0</v>
      </c>
      <c r="H10" s="12">
        <v>0</v>
      </c>
      <c r="I10" s="80">
        <v>18000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 t="shared" si="1"/>
        <v>18000</v>
      </c>
    </row>
    <row r="11" spans="1:17" x14ac:dyDescent="0.25">
      <c r="A11" s="6">
        <f t="shared" si="2"/>
        <v>5</v>
      </c>
      <c r="B11" s="6" t="s">
        <v>45</v>
      </c>
      <c r="C11" s="8" t="s">
        <v>55</v>
      </c>
      <c r="D11" s="9">
        <v>28000</v>
      </c>
      <c r="E11" s="9">
        <v>0</v>
      </c>
      <c r="F11" s="9">
        <v>0</v>
      </c>
      <c r="G11" s="12">
        <v>0</v>
      </c>
      <c r="H11" s="12">
        <v>0</v>
      </c>
      <c r="I11" s="80">
        <v>10500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1"/>
        <v>10500</v>
      </c>
    </row>
    <row r="12" spans="1:17" x14ac:dyDescent="0.25">
      <c r="A12" s="6">
        <f t="shared" si="2"/>
        <v>6</v>
      </c>
      <c r="B12" s="6" t="s">
        <v>46</v>
      </c>
      <c r="C12" s="8" t="s">
        <v>56</v>
      </c>
      <c r="D12" s="9">
        <v>28000</v>
      </c>
      <c r="E12" s="9">
        <v>0</v>
      </c>
      <c r="F12" s="9">
        <v>0</v>
      </c>
      <c r="G12" s="12">
        <v>0</v>
      </c>
      <c r="H12" s="12">
        <v>0</v>
      </c>
      <c r="I12" s="80">
        <v>10500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f t="shared" si="1"/>
        <v>10500</v>
      </c>
    </row>
    <row r="13" spans="1:17" x14ac:dyDescent="0.25">
      <c r="A13" s="6">
        <f t="shared" si="2"/>
        <v>7</v>
      </c>
      <c r="B13" s="6" t="s">
        <v>47</v>
      </c>
      <c r="C13" s="8" t="s">
        <v>57</v>
      </c>
      <c r="D13" s="9">
        <v>28000</v>
      </c>
      <c r="E13" s="9">
        <v>0</v>
      </c>
      <c r="F13" s="9">
        <v>0</v>
      </c>
      <c r="G13" s="12">
        <v>0</v>
      </c>
      <c r="H13" s="12">
        <v>0</v>
      </c>
      <c r="I13" s="80">
        <v>10500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f t="shared" si="1"/>
        <v>10500</v>
      </c>
    </row>
    <row r="14" spans="1:17" x14ac:dyDescent="0.25">
      <c r="A14" s="6">
        <f t="shared" si="2"/>
        <v>8</v>
      </c>
      <c r="B14" s="6" t="s">
        <v>48</v>
      </c>
      <c r="C14" s="8" t="s">
        <v>58</v>
      </c>
      <c r="D14" s="9">
        <v>72000</v>
      </c>
      <c r="E14" s="9">
        <v>0</v>
      </c>
      <c r="F14" s="9">
        <v>0</v>
      </c>
      <c r="G14" s="12">
        <v>0</v>
      </c>
      <c r="H14" s="12">
        <v>0</v>
      </c>
      <c r="I14" s="80">
        <v>24000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f t="shared" si="1"/>
        <v>24000</v>
      </c>
    </row>
    <row r="15" spans="1:17" x14ac:dyDescent="0.25">
      <c r="A15" s="6">
        <f t="shared" si="2"/>
        <v>9</v>
      </c>
      <c r="B15" s="6" t="s">
        <v>49</v>
      </c>
      <c r="C15" s="8" t="s">
        <v>59</v>
      </c>
      <c r="D15" s="9">
        <v>28000</v>
      </c>
      <c r="E15" s="9">
        <v>0</v>
      </c>
      <c r="F15" s="9">
        <v>0</v>
      </c>
      <c r="G15" s="12">
        <v>0</v>
      </c>
      <c r="H15" s="12">
        <v>0</v>
      </c>
      <c r="I15" s="80">
        <v>10500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f t="shared" si="1"/>
        <v>10500</v>
      </c>
    </row>
    <row r="16" spans="1:17" ht="15.75" thickBot="1" x14ac:dyDescent="0.3">
      <c r="A16" s="6">
        <f t="shared" si="2"/>
        <v>10</v>
      </c>
      <c r="B16" s="6" t="s">
        <v>50</v>
      </c>
      <c r="C16" s="8" t="s">
        <v>60</v>
      </c>
      <c r="D16" s="9">
        <v>28000</v>
      </c>
      <c r="E16" s="9">
        <v>0</v>
      </c>
      <c r="F16" s="9">
        <v>0</v>
      </c>
      <c r="G16" s="12">
        <v>0</v>
      </c>
      <c r="H16" s="12">
        <v>0</v>
      </c>
      <c r="I16" s="80">
        <v>10500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f t="shared" si="1"/>
        <v>10500</v>
      </c>
    </row>
    <row r="17" spans="1:20" ht="15.75" thickBot="1" x14ac:dyDescent="0.3">
      <c r="A17" s="245" t="s">
        <v>6</v>
      </c>
      <c r="B17" s="246"/>
      <c r="C17" s="248"/>
      <c r="D17" s="20">
        <f>SUM(D7:D16)</f>
        <v>361000</v>
      </c>
      <c r="E17" s="20">
        <f t="shared" ref="E17:I17" si="3">SUM(E7:E16)</f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129000</v>
      </c>
      <c r="J17" s="20">
        <f t="shared" ref="J17" si="4">SUM(J7:J16)</f>
        <v>0</v>
      </c>
      <c r="K17" s="20">
        <f t="shared" ref="K17" si="5">SUM(K7:K16)</f>
        <v>0</v>
      </c>
      <c r="L17" s="20">
        <f t="shared" ref="L17" si="6">SUM(L7:L16)</f>
        <v>0</v>
      </c>
      <c r="M17" s="20">
        <f t="shared" ref="M17" si="7">SUM(M7:M16)</f>
        <v>0</v>
      </c>
      <c r="N17" s="20">
        <f t="shared" ref="N17" si="8">SUM(N7:N16)</f>
        <v>0</v>
      </c>
      <c r="O17" s="20">
        <f t="shared" ref="O17" si="9">SUM(O7:O16)</f>
        <v>0</v>
      </c>
      <c r="P17" s="20">
        <f t="shared" ref="P17" si="10">SUM(P7:P16)</f>
        <v>0</v>
      </c>
      <c r="Q17" s="20">
        <f t="shared" ref="Q17" si="11">SUM(Q7:Q16)</f>
        <v>129000</v>
      </c>
    </row>
    <row r="18" spans="1:20" ht="15.75" thickBot="1" x14ac:dyDescent="0.3">
      <c r="A18" s="235" t="s">
        <v>12</v>
      </c>
      <c r="B18" s="236"/>
      <c r="C18" s="236"/>
      <c r="D18" s="23">
        <f>D6+D17</f>
        <v>427000</v>
      </c>
      <c r="E18" s="23">
        <f t="shared" ref="E18:I18" si="12">E6+E17</f>
        <v>0</v>
      </c>
      <c r="F18" s="23">
        <f t="shared" si="12"/>
        <v>0</v>
      </c>
      <c r="G18" s="23">
        <f t="shared" si="12"/>
        <v>0</v>
      </c>
      <c r="H18" s="23">
        <f t="shared" si="12"/>
        <v>0</v>
      </c>
      <c r="I18" s="23">
        <f t="shared" si="12"/>
        <v>149000</v>
      </c>
      <c r="J18" s="23">
        <f t="shared" ref="J18" si="13">J6+J17</f>
        <v>0</v>
      </c>
      <c r="K18" s="23">
        <f t="shared" ref="K18" si="14">K6+K17</f>
        <v>0</v>
      </c>
      <c r="L18" s="23">
        <f t="shared" ref="L18" si="15">L6+L17</f>
        <v>0</v>
      </c>
      <c r="M18" s="23">
        <f t="shared" ref="M18" si="16">M6+M17</f>
        <v>0</v>
      </c>
      <c r="N18" s="23">
        <f t="shared" ref="N18" si="17">N6+N17</f>
        <v>0</v>
      </c>
      <c r="O18" s="23">
        <f t="shared" ref="O18" si="18">O6+O17</f>
        <v>0</v>
      </c>
      <c r="P18" s="23">
        <f t="shared" ref="P18" si="19">P6+P17</f>
        <v>0</v>
      </c>
      <c r="Q18" s="23">
        <f t="shared" ref="Q18" si="20">Q6+Q17</f>
        <v>149000</v>
      </c>
    </row>
    <row r="19" spans="1:20" x14ac:dyDescent="0.25">
      <c r="D19" s="1"/>
    </row>
    <row r="20" spans="1:20" ht="21" x14ac:dyDescent="0.35">
      <c r="A20" s="241" t="s">
        <v>14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</row>
    <row r="21" spans="1:20" x14ac:dyDescent="0.25">
      <c r="E21" s="31" t="s">
        <v>35</v>
      </c>
      <c r="F21" s="31" t="s">
        <v>36</v>
      </c>
      <c r="G21" s="31" t="s">
        <v>18</v>
      </c>
      <c r="H21" s="31" t="s">
        <v>19</v>
      </c>
      <c r="I21" s="56" t="s">
        <v>20</v>
      </c>
      <c r="J21" s="31" t="s">
        <v>21</v>
      </c>
      <c r="K21" s="31" t="s">
        <v>17</v>
      </c>
      <c r="L21" s="45" t="s">
        <v>22</v>
      </c>
      <c r="M21" s="31" t="s">
        <v>23</v>
      </c>
      <c r="N21" s="31" t="s">
        <v>24</v>
      </c>
      <c r="O21" s="31" t="s">
        <v>25</v>
      </c>
      <c r="P21" s="31" t="s">
        <v>26</v>
      </c>
      <c r="Q21" s="31"/>
      <c r="R21" s="36"/>
      <c r="S21" s="36"/>
      <c r="T21" s="36"/>
    </row>
    <row r="22" spans="1:20" ht="45" x14ac:dyDescent="0.25">
      <c r="A22" s="103" t="s">
        <v>62</v>
      </c>
      <c r="B22" s="11" t="s">
        <v>1</v>
      </c>
      <c r="C22" s="11" t="s">
        <v>0</v>
      </c>
      <c r="D22" s="11" t="s">
        <v>3</v>
      </c>
      <c r="E22" s="27" t="s">
        <v>28</v>
      </c>
      <c r="F22" s="27" t="s">
        <v>27</v>
      </c>
      <c r="G22" s="50" t="s">
        <v>29</v>
      </c>
      <c r="H22" s="50" t="s">
        <v>8</v>
      </c>
      <c r="I22" s="62" t="s">
        <v>9</v>
      </c>
      <c r="J22" s="27" t="s">
        <v>10</v>
      </c>
      <c r="K22" s="27" t="s">
        <v>30</v>
      </c>
      <c r="L22" s="46" t="s">
        <v>31</v>
      </c>
      <c r="M22" s="30" t="s">
        <v>11</v>
      </c>
      <c r="N22" s="30" t="s">
        <v>32</v>
      </c>
      <c r="O22" s="30" t="s">
        <v>37</v>
      </c>
      <c r="P22" s="30" t="s">
        <v>38</v>
      </c>
      <c r="Q22" s="14" t="s">
        <v>16</v>
      </c>
      <c r="R22" s="37"/>
      <c r="S22" s="37"/>
      <c r="T22" s="38"/>
    </row>
    <row r="23" spans="1:20" ht="15.75" thickBot="1" x14ac:dyDescent="0.3">
      <c r="A23" s="32"/>
      <c r="B23" s="32"/>
      <c r="C23" s="33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63">
        <v>0</v>
      </c>
      <c r="J23" s="96">
        <v>0</v>
      </c>
      <c r="K23" s="96">
        <v>0</v>
      </c>
      <c r="L23" s="97">
        <v>0</v>
      </c>
      <c r="M23" s="96">
        <v>0</v>
      </c>
      <c r="N23" s="96">
        <v>0</v>
      </c>
      <c r="O23" s="96">
        <v>0</v>
      </c>
      <c r="P23" s="96">
        <v>0</v>
      </c>
      <c r="Q23" s="81">
        <f>SUM(J23:P23)</f>
        <v>0</v>
      </c>
      <c r="R23" s="39"/>
      <c r="S23" s="39"/>
      <c r="T23" s="39"/>
    </row>
    <row r="24" spans="1:20" ht="15.75" thickBot="1" x14ac:dyDescent="0.3">
      <c r="A24" s="242" t="s">
        <v>6</v>
      </c>
      <c r="B24" s="243"/>
      <c r="C24" s="243"/>
      <c r="D24" s="101">
        <f t="shared" ref="D24:Q24" si="21">SUM(D23:D23)</f>
        <v>0</v>
      </c>
      <c r="E24" s="101">
        <f t="shared" si="21"/>
        <v>0</v>
      </c>
      <c r="F24" s="101">
        <f t="shared" si="21"/>
        <v>0</v>
      </c>
      <c r="G24" s="101">
        <f t="shared" si="21"/>
        <v>0</v>
      </c>
      <c r="H24" s="101">
        <f t="shared" si="21"/>
        <v>0</v>
      </c>
      <c r="I24" s="102">
        <f t="shared" si="21"/>
        <v>0</v>
      </c>
      <c r="J24" s="21">
        <f t="shared" si="21"/>
        <v>0</v>
      </c>
      <c r="K24" s="22">
        <f t="shared" si="21"/>
        <v>0</v>
      </c>
      <c r="L24" s="99">
        <f t="shared" si="21"/>
        <v>0</v>
      </c>
      <c r="M24" s="21">
        <f t="shared" si="21"/>
        <v>0</v>
      </c>
      <c r="N24" s="21">
        <f t="shared" si="21"/>
        <v>0</v>
      </c>
      <c r="O24" s="21">
        <f t="shared" si="21"/>
        <v>0</v>
      </c>
      <c r="P24" s="21">
        <f t="shared" si="21"/>
        <v>0</v>
      </c>
      <c r="Q24" s="100">
        <f t="shared" si="21"/>
        <v>0</v>
      </c>
      <c r="R24" s="40"/>
      <c r="S24" s="40"/>
      <c r="T24" s="40"/>
    </row>
    <row r="25" spans="1:20" ht="15.75" thickBot="1" x14ac:dyDescent="0.3">
      <c r="A25" s="235" t="s">
        <v>12</v>
      </c>
      <c r="B25" s="236"/>
      <c r="C25" s="236"/>
      <c r="D25" s="24">
        <f>D24</f>
        <v>0</v>
      </c>
      <c r="E25" s="24">
        <f t="shared" ref="E25:Q25" si="22">E24</f>
        <v>0</v>
      </c>
      <c r="F25" s="24">
        <f t="shared" si="22"/>
        <v>0</v>
      </c>
      <c r="G25" s="24">
        <f t="shared" si="22"/>
        <v>0</v>
      </c>
      <c r="H25" s="24">
        <f t="shared" si="22"/>
        <v>0</v>
      </c>
      <c r="I25" s="66">
        <f t="shared" si="22"/>
        <v>0</v>
      </c>
      <c r="J25" s="24">
        <f t="shared" si="22"/>
        <v>0</v>
      </c>
      <c r="K25" s="24">
        <f t="shared" si="22"/>
        <v>0</v>
      </c>
      <c r="L25" s="24">
        <f t="shared" si="22"/>
        <v>0</v>
      </c>
      <c r="M25" s="24">
        <f t="shared" si="22"/>
        <v>0</v>
      </c>
      <c r="N25" s="24">
        <f t="shared" si="22"/>
        <v>0</v>
      </c>
      <c r="O25" s="24">
        <f t="shared" si="22"/>
        <v>0</v>
      </c>
      <c r="P25" s="24">
        <f t="shared" si="22"/>
        <v>0</v>
      </c>
      <c r="Q25" s="24">
        <f t="shared" si="22"/>
        <v>0</v>
      </c>
      <c r="R25" s="41"/>
      <c r="S25" s="41"/>
      <c r="T25" s="41"/>
    </row>
    <row r="27" spans="1:20" ht="18.75" x14ac:dyDescent="0.3">
      <c r="A27" s="237" t="s">
        <v>33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</row>
    <row r="28" spans="1:20" x14ac:dyDescent="0.25">
      <c r="E28" s="31" t="s">
        <v>35</v>
      </c>
      <c r="F28" s="31" t="s">
        <v>36</v>
      </c>
      <c r="G28" s="31" t="s">
        <v>18</v>
      </c>
      <c r="H28" s="31" t="s">
        <v>19</v>
      </c>
      <c r="I28" s="56" t="s">
        <v>20</v>
      </c>
      <c r="J28" s="31" t="s">
        <v>21</v>
      </c>
      <c r="K28" s="31" t="s">
        <v>17</v>
      </c>
      <c r="L28" s="45" t="s">
        <v>22</v>
      </c>
      <c r="M28" s="31" t="s">
        <v>23</v>
      </c>
      <c r="N28" s="31" t="s">
        <v>24</v>
      </c>
      <c r="O28" s="31" t="s">
        <v>25</v>
      </c>
      <c r="P28" s="31" t="s">
        <v>26</v>
      </c>
      <c r="Q28" s="31"/>
    </row>
    <row r="29" spans="1:20" ht="45" x14ac:dyDescent="0.25">
      <c r="A29" s="103" t="s">
        <v>62</v>
      </c>
      <c r="B29" s="11" t="s">
        <v>1</v>
      </c>
      <c r="C29" s="11" t="s">
        <v>0</v>
      </c>
      <c r="D29" s="11" t="s">
        <v>3</v>
      </c>
      <c r="E29" s="27" t="s">
        <v>28</v>
      </c>
      <c r="F29" s="27" t="s">
        <v>27</v>
      </c>
      <c r="G29" s="50" t="s">
        <v>29</v>
      </c>
      <c r="H29" s="50" t="s">
        <v>8</v>
      </c>
      <c r="I29" s="62" t="s">
        <v>9</v>
      </c>
      <c r="J29" s="27" t="s">
        <v>10</v>
      </c>
      <c r="K29" s="27" t="s">
        <v>30</v>
      </c>
      <c r="L29" s="46" t="s">
        <v>31</v>
      </c>
      <c r="M29" s="30" t="s">
        <v>11</v>
      </c>
      <c r="N29" s="30" t="s">
        <v>32</v>
      </c>
      <c r="O29" s="30" t="s">
        <v>37</v>
      </c>
      <c r="P29" s="30" t="s">
        <v>38</v>
      </c>
      <c r="Q29" s="14" t="s">
        <v>16</v>
      </c>
    </row>
    <row r="30" spans="1:20" ht="15.75" thickBot="1" x14ac:dyDescent="0.3">
      <c r="A30" s="32"/>
      <c r="B30" s="32"/>
      <c r="C30" s="33"/>
      <c r="D30" s="34">
        <v>0</v>
      </c>
      <c r="E30" s="96">
        <v>0</v>
      </c>
      <c r="F30" s="96">
        <v>0</v>
      </c>
      <c r="G30" s="97">
        <v>0</v>
      </c>
      <c r="H30" s="97">
        <v>0</v>
      </c>
      <c r="I30" s="63">
        <v>0</v>
      </c>
      <c r="J30" s="96">
        <v>0</v>
      </c>
      <c r="K30" s="96">
        <v>0</v>
      </c>
      <c r="L30" s="97">
        <v>0</v>
      </c>
      <c r="M30" s="96">
        <v>0</v>
      </c>
      <c r="N30" s="96">
        <v>0</v>
      </c>
      <c r="O30" s="96">
        <v>0</v>
      </c>
      <c r="P30" s="96">
        <v>0</v>
      </c>
      <c r="Q30" s="81">
        <v>0</v>
      </c>
    </row>
    <row r="31" spans="1:20" ht="15.75" thickBot="1" x14ac:dyDescent="0.3">
      <c r="A31" s="242" t="s">
        <v>15</v>
      </c>
      <c r="B31" s="243"/>
      <c r="C31" s="249"/>
      <c r="D31" s="90">
        <f>SUM(D30:D30)</f>
        <v>0</v>
      </c>
      <c r="E31" s="98">
        <f>SUM(E30:E30)</f>
        <v>0</v>
      </c>
      <c r="F31" s="22">
        <f>SUM(F30:F30)</f>
        <v>0</v>
      </c>
      <c r="G31" s="99">
        <v>0</v>
      </c>
      <c r="H31" s="99">
        <f t="shared" ref="H31:Q31" si="23">SUM(H30:H30)</f>
        <v>0</v>
      </c>
      <c r="I31" s="60">
        <f t="shared" si="23"/>
        <v>0</v>
      </c>
      <c r="J31" s="21">
        <f t="shared" si="23"/>
        <v>0</v>
      </c>
      <c r="K31" s="22">
        <f t="shared" si="23"/>
        <v>0</v>
      </c>
      <c r="L31" s="99">
        <f t="shared" si="23"/>
        <v>0</v>
      </c>
      <c r="M31" s="21">
        <f t="shared" si="23"/>
        <v>0</v>
      </c>
      <c r="N31" s="21">
        <f t="shared" si="23"/>
        <v>0</v>
      </c>
      <c r="O31" s="21">
        <f t="shared" si="23"/>
        <v>0</v>
      </c>
      <c r="P31" s="21">
        <f t="shared" si="23"/>
        <v>0</v>
      </c>
      <c r="Q31" s="100">
        <f t="shared" si="23"/>
        <v>0</v>
      </c>
    </row>
    <row r="32" spans="1:20" ht="15.75" thickBot="1" x14ac:dyDescent="0.3">
      <c r="A32" s="32"/>
      <c r="B32" s="32"/>
      <c r="C32" s="33"/>
      <c r="D32" s="33">
        <v>0</v>
      </c>
      <c r="E32" s="96">
        <v>0</v>
      </c>
      <c r="F32" s="96">
        <v>0</v>
      </c>
      <c r="G32" s="97">
        <v>0</v>
      </c>
      <c r="H32" s="97">
        <v>0</v>
      </c>
      <c r="I32" s="91"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</row>
    <row r="33" spans="1:17" ht="15.75" thickBot="1" x14ac:dyDescent="0.3">
      <c r="A33" s="250" t="s">
        <v>34</v>
      </c>
      <c r="B33" s="251"/>
      <c r="C33" s="252"/>
      <c r="D33" s="92">
        <f t="shared" ref="D33:Q33" si="24">SUM(D32:D32)</f>
        <v>0</v>
      </c>
      <c r="E33" s="93">
        <f t="shared" si="24"/>
        <v>0</v>
      </c>
      <c r="F33" s="93">
        <f t="shared" si="24"/>
        <v>0</v>
      </c>
      <c r="G33" s="94">
        <f t="shared" si="24"/>
        <v>0</v>
      </c>
      <c r="H33" s="94">
        <f t="shared" si="24"/>
        <v>0</v>
      </c>
      <c r="I33" s="95">
        <f t="shared" si="24"/>
        <v>0</v>
      </c>
      <c r="J33" s="93">
        <f t="shared" si="24"/>
        <v>0</v>
      </c>
      <c r="K33" s="93">
        <f t="shared" si="24"/>
        <v>0</v>
      </c>
      <c r="L33" s="93">
        <f t="shared" si="24"/>
        <v>0</v>
      </c>
      <c r="M33" s="93">
        <f t="shared" si="24"/>
        <v>0</v>
      </c>
      <c r="N33" s="93">
        <f t="shared" si="24"/>
        <v>0</v>
      </c>
      <c r="O33" s="93">
        <f t="shared" si="24"/>
        <v>0</v>
      </c>
      <c r="P33" s="93">
        <f t="shared" si="24"/>
        <v>0</v>
      </c>
      <c r="Q33" s="90">
        <f t="shared" si="24"/>
        <v>0</v>
      </c>
    </row>
    <row r="34" spans="1:17" ht="15.75" thickBot="1" x14ac:dyDescent="0.3">
      <c r="A34" s="24" t="s">
        <v>12</v>
      </c>
      <c r="B34" s="24"/>
      <c r="C34" s="24"/>
      <c r="D34" s="24">
        <f>D31+D33</f>
        <v>0</v>
      </c>
      <c r="E34" s="24">
        <f>E31+E33</f>
        <v>0</v>
      </c>
      <c r="F34" s="24">
        <f>F31+F33</f>
        <v>0</v>
      </c>
      <c r="G34" s="49">
        <f>G33+G31</f>
        <v>0</v>
      </c>
      <c r="H34" s="49">
        <f t="shared" ref="H34:Q34" si="25">H31</f>
        <v>0</v>
      </c>
      <c r="I34" s="66">
        <f t="shared" si="25"/>
        <v>0</v>
      </c>
      <c r="J34" s="24">
        <f t="shared" si="25"/>
        <v>0</v>
      </c>
      <c r="K34" s="24">
        <f t="shared" si="25"/>
        <v>0</v>
      </c>
      <c r="L34" s="24">
        <f t="shared" si="25"/>
        <v>0</v>
      </c>
      <c r="M34" s="24">
        <f t="shared" si="25"/>
        <v>0</v>
      </c>
      <c r="N34" s="24">
        <f t="shared" si="25"/>
        <v>0</v>
      </c>
      <c r="O34" s="24">
        <f t="shared" si="25"/>
        <v>0</v>
      </c>
      <c r="P34" s="24">
        <f t="shared" si="25"/>
        <v>0</v>
      </c>
      <c r="Q34" s="24">
        <f t="shared" si="25"/>
        <v>0</v>
      </c>
    </row>
  </sheetData>
  <mergeCells count="10">
    <mergeCell ref="A24:C24"/>
    <mergeCell ref="A25:C25"/>
    <mergeCell ref="A27:Q27"/>
    <mergeCell ref="A31:C31"/>
    <mergeCell ref="A33:C33"/>
    <mergeCell ref="A2:Q2"/>
    <mergeCell ref="A6:C6"/>
    <mergeCell ref="A17:C17"/>
    <mergeCell ref="A18:C18"/>
    <mergeCell ref="A20:Q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3"/>
  <sheetViews>
    <sheetView zoomScaleNormal="100" workbookViewId="0">
      <selection activeCell="I19" sqref="I19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style="109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241" t="s">
        <v>13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45" t="s">
        <v>20</v>
      </c>
      <c r="J3" s="156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155" t="s">
        <v>28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 t="s">
        <v>64</v>
      </c>
      <c r="C5" s="104" t="s">
        <v>63</v>
      </c>
      <c r="D5" s="105">
        <v>56000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80">
        <v>21000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21000</v>
      </c>
    </row>
    <row r="6" spans="1:17" ht="16.5" thickBot="1" x14ac:dyDescent="0.3">
      <c r="A6" s="131">
        <v>2</v>
      </c>
      <c r="B6" s="6" t="s">
        <v>137</v>
      </c>
      <c r="C6" s="104" t="s">
        <v>136</v>
      </c>
      <c r="D6" s="132">
        <v>39000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3">
        <v>19500</v>
      </c>
      <c r="K6" s="81">
        <v>0</v>
      </c>
      <c r="L6" s="83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19500</v>
      </c>
    </row>
    <row r="7" spans="1:17" ht="15.75" thickBot="1" x14ac:dyDescent="0.3">
      <c r="A7" s="245" t="s">
        <v>5</v>
      </c>
      <c r="B7" s="246"/>
      <c r="C7" s="247"/>
      <c r="D7" s="85">
        <f>SUM(D5:D6)</f>
        <v>95000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86">
        <f>SUM(J5:J6)</f>
        <v>40500</v>
      </c>
      <c r="K7" s="21">
        <f t="shared" si="0"/>
        <v>0</v>
      </c>
      <c r="L7" s="87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40500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2">
        <v>22000</v>
      </c>
      <c r="K8" s="81">
        <v>0</v>
      </c>
      <c r="L8" s="83">
        <v>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22000</v>
      </c>
    </row>
    <row r="9" spans="1:17" ht="15.75" thickBot="1" x14ac:dyDescent="0.3">
      <c r="A9" s="245" t="s">
        <v>4</v>
      </c>
      <c r="B9" s="246"/>
      <c r="C9" s="247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86">
        <f>SUM(J8)</f>
        <v>22000</v>
      </c>
      <c r="K9" s="21">
        <f t="shared" si="1"/>
        <v>0</v>
      </c>
      <c r="L9" s="87">
        <f t="shared" si="1"/>
        <v>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22000</v>
      </c>
    </row>
    <row r="10" spans="1:17" ht="15.75" x14ac:dyDescent="0.25">
      <c r="A10" s="6">
        <v>1</v>
      </c>
      <c r="B10" s="134" t="s">
        <v>138</v>
      </c>
      <c r="C10" s="110" t="s">
        <v>66</v>
      </c>
      <c r="D10" s="4">
        <v>30000</v>
      </c>
      <c r="E10" s="34">
        <v>0</v>
      </c>
      <c r="F10" s="34">
        <v>0</v>
      </c>
      <c r="G10" s="35">
        <v>0</v>
      </c>
      <c r="H10" s="35">
        <v>0</v>
      </c>
      <c r="I10" s="35">
        <v>0</v>
      </c>
      <c r="J10" s="80">
        <v>15000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f>SUM(E10:P10)</f>
        <v>15000</v>
      </c>
    </row>
    <row r="11" spans="1:17" ht="15.75" x14ac:dyDescent="0.25">
      <c r="A11" s="6">
        <f>1+A10</f>
        <v>2</v>
      </c>
      <c r="B11" s="134" t="s">
        <v>139</v>
      </c>
      <c r="C11" s="111" t="s">
        <v>67</v>
      </c>
      <c r="D11" s="4">
        <v>15000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80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5">
        <f t="shared" ref="Q11:Q74" si="2">SUM(E11:P11)</f>
        <v>0</v>
      </c>
    </row>
    <row r="12" spans="1:17" ht="15.75" x14ac:dyDescent="0.25">
      <c r="A12" s="6">
        <f t="shared" ref="A12:A75" si="3">1+A11</f>
        <v>3</v>
      </c>
      <c r="B12" s="135" t="s">
        <v>140</v>
      </c>
      <c r="C12" s="104" t="s">
        <v>68</v>
      </c>
      <c r="D12" s="4">
        <v>16000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80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0</v>
      </c>
    </row>
    <row r="13" spans="1:17" ht="15.75" x14ac:dyDescent="0.25">
      <c r="A13" s="6">
        <f t="shared" si="3"/>
        <v>4</v>
      </c>
      <c r="B13" s="135" t="s">
        <v>141</v>
      </c>
      <c r="C13" s="111" t="s">
        <v>69</v>
      </c>
      <c r="D13" s="4">
        <v>20000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36">
        <v>7500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7500</v>
      </c>
    </row>
    <row r="14" spans="1:17" ht="15.75" x14ac:dyDescent="0.25">
      <c r="A14" s="6">
        <f t="shared" si="3"/>
        <v>5</v>
      </c>
      <c r="B14" s="135" t="s">
        <v>142</v>
      </c>
      <c r="C14" s="106" t="s">
        <v>70</v>
      </c>
      <c r="D14" s="4">
        <v>64000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80">
        <v>24000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24000</v>
      </c>
    </row>
    <row r="15" spans="1:17" ht="15.75" x14ac:dyDescent="0.25">
      <c r="A15" s="6">
        <f t="shared" si="3"/>
        <v>6</v>
      </c>
      <c r="B15" s="135" t="s">
        <v>143</v>
      </c>
      <c r="C15" s="110" t="s">
        <v>71</v>
      </c>
      <c r="D15" s="4">
        <v>24000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80">
        <v>9000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9000</v>
      </c>
    </row>
    <row r="16" spans="1:17" ht="15.75" x14ac:dyDescent="0.25">
      <c r="A16" s="6">
        <f t="shared" si="3"/>
        <v>7</v>
      </c>
      <c r="B16" s="135" t="s">
        <v>144</v>
      </c>
      <c r="C16" s="112" t="s">
        <v>72</v>
      </c>
      <c r="D16" s="137">
        <v>47000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36">
        <v>12000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12000</v>
      </c>
    </row>
    <row r="17" spans="1:17" ht="15.75" x14ac:dyDescent="0.25">
      <c r="A17" s="6">
        <f t="shared" si="3"/>
        <v>8</v>
      </c>
      <c r="B17" s="135" t="s">
        <v>145</v>
      </c>
      <c r="C17" s="111" t="s">
        <v>73</v>
      </c>
      <c r="D17" s="4">
        <v>26000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80">
        <v>9750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9750</v>
      </c>
    </row>
    <row r="18" spans="1:17" ht="15.75" x14ac:dyDescent="0.25">
      <c r="A18" s="6">
        <f t="shared" si="3"/>
        <v>9</v>
      </c>
      <c r="B18" s="135" t="s">
        <v>146</v>
      </c>
      <c r="C18" s="111" t="s">
        <v>74</v>
      </c>
      <c r="D18" s="4">
        <v>26000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80">
        <v>9750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9750</v>
      </c>
    </row>
    <row r="19" spans="1:17" ht="15.75" x14ac:dyDescent="0.25">
      <c r="A19" s="6">
        <f t="shared" si="3"/>
        <v>10</v>
      </c>
      <c r="B19" s="135" t="s">
        <v>147</v>
      </c>
      <c r="C19" s="111" t="s">
        <v>75</v>
      </c>
      <c r="D19" s="4">
        <v>26000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80">
        <v>9750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9750</v>
      </c>
    </row>
    <row r="20" spans="1:17" ht="15.75" x14ac:dyDescent="0.25">
      <c r="A20" s="6">
        <f t="shared" si="3"/>
        <v>11</v>
      </c>
      <c r="B20" s="135" t="s">
        <v>148</v>
      </c>
      <c r="C20" s="113" t="s">
        <v>76</v>
      </c>
      <c r="D20" s="4">
        <v>20000</v>
      </c>
      <c r="E20" s="9">
        <v>0</v>
      </c>
      <c r="F20" s="9">
        <v>0</v>
      </c>
      <c r="G20" s="12">
        <v>0</v>
      </c>
      <c r="H20" s="12">
        <v>0</v>
      </c>
      <c r="I20" s="35">
        <v>0</v>
      </c>
      <c r="J20" s="136">
        <v>7500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5">
        <f t="shared" si="2"/>
        <v>7500</v>
      </c>
    </row>
    <row r="21" spans="1:17" ht="15.75" x14ac:dyDescent="0.25">
      <c r="A21" s="6">
        <f t="shared" si="3"/>
        <v>12</v>
      </c>
      <c r="B21" s="135" t="s">
        <v>41</v>
      </c>
      <c r="C21" s="111" t="s">
        <v>51</v>
      </c>
      <c r="D21" s="105">
        <v>20000</v>
      </c>
      <c r="E21" s="9">
        <v>0</v>
      </c>
      <c r="F21" s="9">
        <v>0</v>
      </c>
      <c r="G21" s="12">
        <v>0</v>
      </c>
      <c r="H21" s="12">
        <v>0</v>
      </c>
      <c r="I21" s="35">
        <v>0</v>
      </c>
      <c r="J21" s="136">
        <v>7500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5">
        <f t="shared" si="2"/>
        <v>7500</v>
      </c>
    </row>
    <row r="22" spans="1:17" ht="15.75" x14ac:dyDescent="0.25">
      <c r="A22" s="6">
        <f t="shared" si="3"/>
        <v>13</v>
      </c>
      <c r="B22" s="135" t="s">
        <v>149</v>
      </c>
      <c r="C22" s="112" t="s">
        <v>77</v>
      </c>
      <c r="D22" s="105">
        <v>22000</v>
      </c>
      <c r="E22" s="9">
        <v>0</v>
      </c>
      <c r="F22" s="9">
        <v>0</v>
      </c>
      <c r="G22" s="12">
        <v>0</v>
      </c>
      <c r="H22" s="12">
        <v>0</v>
      </c>
      <c r="I22" s="35">
        <v>0</v>
      </c>
      <c r="J22" s="80">
        <v>8250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35">
        <f t="shared" si="2"/>
        <v>8250</v>
      </c>
    </row>
    <row r="23" spans="1:17" ht="15.75" x14ac:dyDescent="0.25">
      <c r="A23" s="6">
        <f t="shared" si="3"/>
        <v>14</v>
      </c>
      <c r="B23" s="135" t="s">
        <v>42</v>
      </c>
      <c r="C23" s="112" t="s">
        <v>52</v>
      </c>
      <c r="D23" s="105">
        <v>60000</v>
      </c>
      <c r="E23" s="9">
        <v>0</v>
      </c>
      <c r="F23" s="9">
        <v>0</v>
      </c>
      <c r="G23" s="12">
        <v>0</v>
      </c>
      <c r="H23" s="12">
        <v>0</v>
      </c>
      <c r="I23" s="35">
        <v>0</v>
      </c>
      <c r="J23" s="80">
        <v>20000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35">
        <f t="shared" si="2"/>
        <v>20000</v>
      </c>
    </row>
    <row r="24" spans="1:17" ht="15.75" x14ac:dyDescent="0.25">
      <c r="A24" s="6">
        <f t="shared" si="3"/>
        <v>15</v>
      </c>
      <c r="B24" s="135" t="s">
        <v>150</v>
      </c>
      <c r="C24" s="110" t="s">
        <v>78</v>
      </c>
      <c r="D24" s="4">
        <v>28000</v>
      </c>
      <c r="E24" s="9">
        <v>0</v>
      </c>
      <c r="F24" s="9">
        <v>0</v>
      </c>
      <c r="G24" s="12">
        <v>0</v>
      </c>
      <c r="H24" s="12">
        <v>0</v>
      </c>
      <c r="I24" s="35">
        <v>0</v>
      </c>
      <c r="J24" s="80">
        <v>10500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35">
        <f t="shared" si="2"/>
        <v>10500</v>
      </c>
    </row>
    <row r="25" spans="1:17" ht="15.75" x14ac:dyDescent="0.25">
      <c r="A25" s="6">
        <f t="shared" si="3"/>
        <v>16</v>
      </c>
      <c r="B25" s="135" t="s">
        <v>151</v>
      </c>
      <c r="C25" s="111" t="s">
        <v>79</v>
      </c>
      <c r="D25" s="4">
        <v>60000</v>
      </c>
      <c r="E25" s="9">
        <v>0</v>
      </c>
      <c r="F25" s="9">
        <v>0</v>
      </c>
      <c r="G25" s="12">
        <v>0</v>
      </c>
      <c r="H25" s="12">
        <v>0</v>
      </c>
      <c r="I25" s="35">
        <v>0</v>
      </c>
      <c r="J25" s="80">
        <v>22500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35">
        <f t="shared" si="2"/>
        <v>22500</v>
      </c>
    </row>
    <row r="26" spans="1:17" ht="15.75" x14ac:dyDescent="0.25">
      <c r="A26" s="6">
        <f t="shared" si="3"/>
        <v>17</v>
      </c>
      <c r="B26" s="135" t="s">
        <v>152</v>
      </c>
      <c r="C26" s="114" t="s">
        <v>80</v>
      </c>
      <c r="D26" s="105">
        <v>32000</v>
      </c>
      <c r="E26" s="9">
        <v>0</v>
      </c>
      <c r="F26" s="9">
        <v>0</v>
      </c>
      <c r="G26" s="12">
        <v>0</v>
      </c>
      <c r="H26" s="12">
        <v>0</v>
      </c>
      <c r="I26" s="35">
        <v>0</v>
      </c>
      <c r="J26" s="80">
        <v>12000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35">
        <f t="shared" si="2"/>
        <v>12000</v>
      </c>
    </row>
    <row r="27" spans="1:17" ht="15.75" x14ac:dyDescent="0.25">
      <c r="A27" s="6">
        <f t="shared" si="3"/>
        <v>18</v>
      </c>
      <c r="B27" s="135" t="s">
        <v>153</v>
      </c>
      <c r="C27" s="111" t="s">
        <v>81</v>
      </c>
      <c r="D27" s="4">
        <v>32000</v>
      </c>
      <c r="E27" s="9">
        <v>0</v>
      </c>
      <c r="F27" s="9">
        <v>0</v>
      </c>
      <c r="G27" s="12">
        <v>0</v>
      </c>
      <c r="H27" s="12">
        <v>0</v>
      </c>
      <c r="I27" s="35">
        <v>0</v>
      </c>
      <c r="J27" s="80">
        <v>12000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35">
        <f t="shared" si="2"/>
        <v>12000</v>
      </c>
    </row>
    <row r="28" spans="1:17" ht="15.75" x14ac:dyDescent="0.25">
      <c r="A28" s="6">
        <f t="shared" si="3"/>
        <v>19</v>
      </c>
      <c r="B28" s="135" t="s">
        <v>154</v>
      </c>
      <c r="C28" s="114" t="s">
        <v>82</v>
      </c>
      <c r="D28" s="4">
        <v>36000</v>
      </c>
      <c r="E28" s="9">
        <v>0</v>
      </c>
      <c r="F28" s="9">
        <v>0</v>
      </c>
      <c r="G28" s="12">
        <v>0</v>
      </c>
      <c r="H28" s="12">
        <v>0</v>
      </c>
      <c r="I28" s="35">
        <v>0</v>
      </c>
      <c r="J28" s="80">
        <v>12000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35">
        <f t="shared" si="2"/>
        <v>12000</v>
      </c>
    </row>
    <row r="29" spans="1:17" ht="15.75" x14ac:dyDescent="0.25">
      <c r="A29" s="6">
        <f t="shared" si="3"/>
        <v>20</v>
      </c>
      <c r="B29" s="135" t="s">
        <v>155</v>
      </c>
      <c r="C29" s="111" t="s">
        <v>83</v>
      </c>
      <c r="D29" s="4">
        <v>60000</v>
      </c>
      <c r="E29" s="9">
        <v>0</v>
      </c>
      <c r="F29" s="9">
        <v>0</v>
      </c>
      <c r="G29" s="12">
        <v>0</v>
      </c>
      <c r="H29" s="12">
        <v>0</v>
      </c>
      <c r="I29" s="35">
        <v>0</v>
      </c>
      <c r="J29" s="80">
        <v>22500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35">
        <f t="shared" si="2"/>
        <v>22500</v>
      </c>
    </row>
    <row r="30" spans="1:17" ht="15.75" x14ac:dyDescent="0.25">
      <c r="A30" s="6">
        <f t="shared" si="3"/>
        <v>21</v>
      </c>
      <c r="B30" s="135" t="s">
        <v>156</v>
      </c>
      <c r="C30" s="111" t="s">
        <v>84</v>
      </c>
      <c r="D30" s="4">
        <v>53125</v>
      </c>
      <c r="E30" s="9">
        <v>0</v>
      </c>
      <c r="F30" s="9">
        <v>0</v>
      </c>
      <c r="G30" s="12">
        <v>0</v>
      </c>
      <c r="H30" s="12">
        <v>0</v>
      </c>
      <c r="I30" s="35">
        <v>0</v>
      </c>
      <c r="J30" s="80">
        <v>20312.5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35">
        <f t="shared" si="2"/>
        <v>20312.5</v>
      </c>
    </row>
    <row r="31" spans="1:17" ht="15.75" x14ac:dyDescent="0.25">
      <c r="A31" s="6">
        <f t="shared" si="3"/>
        <v>22</v>
      </c>
      <c r="B31" s="135" t="s">
        <v>157</v>
      </c>
      <c r="C31" s="104" t="s">
        <v>85</v>
      </c>
      <c r="D31" s="4">
        <v>48000</v>
      </c>
      <c r="E31" s="9">
        <v>0</v>
      </c>
      <c r="F31" s="9">
        <v>0</v>
      </c>
      <c r="G31" s="12">
        <v>0</v>
      </c>
      <c r="H31" s="12">
        <v>0</v>
      </c>
      <c r="I31" s="35">
        <v>0</v>
      </c>
      <c r="J31" s="80">
        <v>18000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35">
        <f t="shared" si="2"/>
        <v>18000</v>
      </c>
    </row>
    <row r="32" spans="1:17" ht="15.75" x14ac:dyDescent="0.25">
      <c r="A32" s="6">
        <f t="shared" si="3"/>
        <v>23</v>
      </c>
      <c r="B32" s="135" t="s">
        <v>158</v>
      </c>
      <c r="C32" s="111" t="s">
        <v>86</v>
      </c>
      <c r="D32" s="4">
        <v>36500</v>
      </c>
      <c r="E32" s="9">
        <v>0</v>
      </c>
      <c r="F32" s="9">
        <v>0</v>
      </c>
      <c r="G32" s="12">
        <v>0</v>
      </c>
      <c r="H32" s="12">
        <v>0</v>
      </c>
      <c r="I32" s="35">
        <v>0</v>
      </c>
      <c r="J32" s="80">
        <v>14250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35">
        <f t="shared" si="2"/>
        <v>14250</v>
      </c>
    </row>
    <row r="33" spans="1:17" ht="15.75" x14ac:dyDescent="0.25">
      <c r="A33" s="6">
        <f t="shared" si="3"/>
        <v>24</v>
      </c>
      <c r="B33" s="135" t="s">
        <v>159</v>
      </c>
      <c r="C33" s="111" t="s">
        <v>87</v>
      </c>
      <c r="D33" s="4">
        <v>48000</v>
      </c>
      <c r="E33" s="9">
        <v>0</v>
      </c>
      <c r="F33" s="9">
        <v>0</v>
      </c>
      <c r="G33" s="12">
        <v>0</v>
      </c>
      <c r="H33" s="12">
        <v>0</v>
      </c>
      <c r="I33" s="35">
        <v>0</v>
      </c>
      <c r="J33" s="80">
        <v>18000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5">
        <f t="shared" si="2"/>
        <v>18000</v>
      </c>
    </row>
    <row r="34" spans="1:17" ht="15.75" x14ac:dyDescent="0.25">
      <c r="A34" s="6">
        <f t="shared" si="3"/>
        <v>25</v>
      </c>
      <c r="B34" s="135" t="s">
        <v>160</v>
      </c>
      <c r="C34" s="111" t="s">
        <v>88</v>
      </c>
      <c r="D34" s="4">
        <v>48000</v>
      </c>
      <c r="E34" s="9">
        <v>0</v>
      </c>
      <c r="F34" s="9">
        <v>0</v>
      </c>
      <c r="G34" s="12">
        <v>0</v>
      </c>
      <c r="H34" s="12">
        <v>0</v>
      </c>
      <c r="I34" s="35">
        <v>0</v>
      </c>
      <c r="J34" s="80">
        <v>18000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5">
        <f t="shared" si="2"/>
        <v>18000</v>
      </c>
    </row>
    <row r="35" spans="1:17" ht="15.75" x14ac:dyDescent="0.25">
      <c r="A35" s="6">
        <f t="shared" si="3"/>
        <v>26</v>
      </c>
      <c r="B35" s="135" t="s">
        <v>161</v>
      </c>
      <c r="C35" s="115" t="s">
        <v>89</v>
      </c>
      <c r="D35" s="4">
        <v>32000</v>
      </c>
      <c r="E35" s="9">
        <v>0</v>
      </c>
      <c r="F35" s="9">
        <v>0</v>
      </c>
      <c r="G35" s="12">
        <v>0</v>
      </c>
      <c r="H35" s="12">
        <v>0</v>
      </c>
      <c r="I35" s="35">
        <v>0</v>
      </c>
      <c r="J35" s="80">
        <v>12000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35">
        <f t="shared" si="2"/>
        <v>12000</v>
      </c>
    </row>
    <row r="36" spans="1:17" ht="15.75" x14ac:dyDescent="0.25">
      <c r="A36" s="6">
        <f t="shared" si="3"/>
        <v>27</v>
      </c>
      <c r="B36" s="135" t="s">
        <v>162</v>
      </c>
      <c r="C36" s="115" t="s">
        <v>90</v>
      </c>
      <c r="D36" s="4">
        <v>32000</v>
      </c>
      <c r="E36" s="9">
        <v>0</v>
      </c>
      <c r="F36" s="9">
        <v>0</v>
      </c>
      <c r="G36" s="12">
        <v>0</v>
      </c>
      <c r="H36" s="12">
        <v>0</v>
      </c>
      <c r="I36" s="35">
        <v>0</v>
      </c>
      <c r="J36" s="80">
        <v>12000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35">
        <f t="shared" si="2"/>
        <v>12000</v>
      </c>
    </row>
    <row r="37" spans="1:17" ht="15.75" x14ac:dyDescent="0.25">
      <c r="A37" s="6">
        <f t="shared" si="3"/>
        <v>28</v>
      </c>
      <c r="B37" s="135" t="s">
        <v>163</v>
      </c>
      <c r="C37" s="116" t="s">
        <v>91</v>
      </c>
      <c r="D37" s="138">
        <v>28000</v>
      </c>
      <c r="E37" s="9">
        <v>0</v>
      </c>
      <c r="F37" s="9">
        <v>0</v>
      </c>
      <c r="G37" s="12">
        <v>0</v>
      </c>
      <c r="H37" s="12">
        <v>0</v>
      </c>
      <c r="I37" s="35">
        <v>0</v>
      </c>
      <c r="J37" s="136">
        <v>10500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35">
        <f t="shared" si="2"/>
        <v>10500</v>
      </c>
    </row>
    <row r="38" spans="1:17" ht="15.75" x14ac:dyDescent="0.25">
      <c r="A38" s="6">
        <f t="shared" si="3"/>
        <v>29</v>
      </c>
      <c r="B38" s="135" t="s">
        <v>164</v>
      </c>
      <c r="C38" s="111" t="s">
        <v>92</v>
      </c>
      <c r="D38" s="4">
        <v>72000</v>
      </c>
      <c r="E38" s="9">
        <v>0</v>
      </c>
      <c r="F38" s="9">
        <v>0</v>
      </c>
      <c r="G38" s="12">
        <v>0</v>
      </c>
      <c r="H38" s="12">
        <v>0</v>
      </c>
      <c r="I38" s="35">
        <v>0</v>
      </c>
      <c r="J38" s="80">
        <v>24000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35">
        <f t="shared" si="2"/>
        <v>24000</v>
      </c>
    </row>
    <row r="39" spans="1:17" ht="15.75" x14ac:dyDescent="0.25">
      <c r="A39" s="6">
        <f t="shared" si="3"/>
        <v>30</v>
      </c>
      <c r="B39" s="135" t="s">
        <v>165</v>
      </c>
      <c r="C39" s="111" t="s">
        <v>93</v>
      </c>
      <c r="D39" s="105">
        <v>60000</v>
      </c>
      <c r="E39" s="9">
        <v>0</v>
      </c>
      <c r="F39" s="9">
        <v>0</v>
      </c>
      <c r="G39" s="12">
        <v>0</v>
      </c>
      <c r="H39" s="12">
        <v>0</v>
      </c>
      <c r="I39" s="35">
        <v>0</v>
      </c>
      <c r="J39" s="80">
        <v>20000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5">
        <f t="shared" si="2"/>
        <v>20000</v>
      </c>
    </row>
    <row r="40" spans="1:17" ht="15.75" x14ac:dyDescent="0.25">
      <c r="A40" s="6">
        <f t="shared" si="3"/>
        <v>31</v>
      </c>
      <c r="B40" s="135" t="s">
        <v>166</v>
      </c>
      <c r="C40" s="111" t="s">
        <v>94</v>
      </c>
      <c r="D40" s="4">
        <v>42000</v>
      </c>
      <c r="E40" s="9">
        <v>0</v>
      </c>
      <c r="F40" s="9">
        <v>0</v>
      </c>
      <c r="G40" s="12">
        <v>0</v>
      </c>
      <c r="H40" s="12">
        <v>0</v>
      </c>
      <c r="I40" s="35">
        <v>0</v>
      </c>
      <c r="J40" s="80">
        <v>14000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5">
        <f t="shared" si="2"/>
        <v>14000</v>
      </c>
    </row>
    <row r="41" spans="1:17" ht="15.75" x14ac:dyDescent="0.25">
      <c r="A41" s="6">
        <f t="shared" si="3"/>
        <v>32</v>
      </c>
      <c r="B41" s="135" t="s">
        <v>167</v>
      </c>
      <c r="C41" s="104" t="s">
        <v>95</v>
      </c>
      <c r="D41" s="4">
        <v>24000</v>
      </c>
      <c r="E41" s="9">
        <v>0</v>
      </c>
      <c r="F41" s="9">
        <v>0</v>
      </c>
      <c r="G41" s="12">
        <v>0</v>
      </c>
      <c r="H41" s="12">
        <v>0</v>
      </c>
      <c r="I41" s="35">
        <v>0</v>
      </c>
      <c r="J41" s="80">
        <v>9000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35">
        <f t="shared" si="2"/>
        <v>9000</v>
      </c>
    </row>
    <row r="42" spans="1:17" ht="15.75" x14ac:dyDescent="0.25">
      <c r="A42" s="6">
        <f t="shared" si="3"/>
        <v>33</v>
      </c>
      <c r="B42" s="135" t="s">
        <v>168</v>
      </c>
      <c r="C42" s="111" t="s">
        <v>96</v>
      </c>
      <c r="D42" s="4">
        <v>24000</v>
      </c>
      <c r="E42" s="9">
        <v>0</v>
      </c>
      <c r="F42" s="9">
        <v>0</v>
      </c>
      <c r="G42" s="12">
        <v>0</v>
      </c>
      <c r="H42" s="12">
        <v>0</v>
      </c>
      <c r="I42" s="35">
        <v>0</v>
      </c>
      <c r="J42" s="80">
        <v>9000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35">
        <f t="shared" si="2"/>
        <v>9000</v>
      </c>
    </row>
    <row r="43" spans="1:17" ht="15.75" x14ac:dyDescent="0.25">
      <c r="A43" s="6">
        <f t="shared" si="3"/>
        <v>34</v>
      </c>
      <c r="B43" s="135" t="s">
        <v>169</v>
      </c>
      <c r="C43" s="111" t="s">
        <v>97</v>
      </c>
      <c r="D43" s="4">
        <v>48000</v>
      </c>
      <c r="E43" s="9">
        <v>0</v>
      </c>
      <c r="F43" s="9">
        <v>0</v>
      </c>
      <c r="G43" s="12">
        <v>0</v>
      </c>
      <c r="H43" s="12">
        <v>0</v>
      </c>
      <c r="I43" s="35">
        <v>0</v>
      </c>
      <c r="J43" s="80">
        <v>18000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35">
        <f t="shared" si="2"/>
        <v>18000</v>
      </c>
    </row>
    <row r="44" spans="1:17" ht="15.75" x14ac:dyDescent="0.25">
      <c r="A44" s="6">
        <f t="shared" si="3"/>
        <v>35</v>
      </c>
      <c r="B44" s="135" t="s">
        <v>170</v>
      </c>
      <c r="C44" s="117" t="s">
        <v>98</v>
      </c>
      <c r="D44" s="4">
        <v>48000</v>
      </c>
      <c r="E44" s="9">
        <v>0</v>
      </c>
      <c r="F44" s="9">
        <v>0</v>
      </c>
      <c r="G44" s="12">
        <v>0</v>
      </c>
      <c r="H44" s="12">
        <v>0</v>
      </c>
      <c r="I44" s="35">
        <v>0</v>
      </c>
      <c r="J44" s="80">
        <v>18000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35">
        <f t="shared" si="2"/>
        <v>18000</v>
      </c>
    </row>
    <row r="45" spans="1:17" ht="15.75" x14ac:dyDescent="0.25">
      <c r="A45" s="6">
        <f t="shared" si="3"/>
        <v>36</v>
      </c>
      <c r="B45" s="135" t="s">
        <v>171</v>
      </c>
      <c r="C45" s="104" t="s">
        <v>99</v>
      </c>
      <c r="D45" s="4">
        <v>32000</v>
      </c>
      <c r="E45" s="9">
        <v>0</v>
      </c>
      <c r="F45" s="9">
        <v>0</v>
      </c>
      <c r="G45" s="12">
        <v>0</v>
      </c>
      <c r="H45" s="12">
        <v>0</v>
      </c>
      <c r="I45" s="35">
        <v>0</v>
      </c>
      <c r="J45" s="80">
        <v>12000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35">
        <f t="shared" si="2"/>
        <v>12000</v>
      </c>
    </row>
    <row r="46" spans="1:17" ht="15.75" x14ac:dyDescent="0.25">
      <c r="A46" s="6">
        <f t="shared" si="3"/>
        <v>37</v>
      </c>
      <c r="B46" s="135" t="s">
        <v>172</v>
      </c>
      <c r="C46" s="115" t="s">
        <v>100</v>
      </c>
      <c r="D46" s="4">
        <v>32000</v>
      </c>
      <c r="E46" s="9">
        <v>0</v>
      </c>
      <c r="F46" s="9">
        <v>0</v>
      </c>
      <c r="G46" s="12">
        <v>0</v>
      </c>
      <c r="H46" s="12">
        <v>0</v>
      </c>
      <c r="I46" s="35">
        <v>0</v>
      </c>
      <c r="J46" s="80">
        <v>12000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5">
        <f t="shared" si="2"/>
        <v>12000</v>
      </c>
    </row>
    <row r="47" spans="1:17" ht="15.75" x14ac:dyDescent="0.25">
      <c r="A47" s="6">
        <f t="shared" si="3"/>
        <v>38</v>
      </c>
      <c r="B47" s="135" t="s">
        <v>173</v>
      </c>
      <c r="C47" s="118" t="s">
        <v>101</v>
      </c>
      <c r="D47" s="4">
        <v>32000</v>
      </c>
      <c r="E47" s="9">
        <v>0</v>
      </c>
      <c r="F47" s="9">
        <v>0</v>
      </c>
      <c r="G47" s="12">
        <v>0</v>
      </c>
      <c r="H47" s="12">
        <v>0</v>
      </c>
      <c r="I47" s="35">
        <v>0</v>
      </c>
      <c r="J47" s="80">
        <v>12000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5">
        <f t="shared" si="2"/>
        <v>12000</v>
      </c>
    </row>
    <row r="48" spans="1:17" ht="15.75" x14ac:dyDescent="0.25">
      <c r="A48" s="6">
        <f t="shared" si="3"/>
        <v>39</v>
      </c>
      <c r="B48" s="135" t="s">
        <v>174</v>
      </c>
      <c r="C48" s="117" t="s">
        <v>102</v>
      </c>
      <c r="D48" s="4">
        <v>36000</v>
      </c>
      <c r="E48" s="9">
        <v>0</v>
      </c>
      <c r="F48" s="9">
        <v>0</v>
      </c>
      <c r="G48" s="12">
        <v>0</v>
      </c>
      <c r="H48" s="12">
        <v>0</v>
      </c>
      <c r="I48" s="35">
        <v>0</v>
      </c>
      <c r="J48" s="80">
        <v>12000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35">
        <f t="shared" si="2"/>
        <v>12000</v>
      </c>
    </row>
    <row r="49" spans="1:17" ht="15.75" x14ac:dyDescent="0.25">
      <c r="A49" s="6">
        <f t="shared" si="3"/>
        <v>40</v>
      </c>
      <c r="B49" s="135" t="s">
        <v>175</v>
      </c>
      <c r="C49" s="111" t="s">
        <v>103</v>
      </c>
      <c r="D49" s="4">
        <v>28000</v>
      </c>
      <c r="E49" s="9">
        <v>0</v>
      </c>
      <c r="F49" s="9">
        <v>0</v>
      </c>
      <c r="G49" s="12">
        <v>0</v>
      </c>
      <c r="H49" s="12">
        <v>0</v>
      </c>
      <c r="I49" s="35">
        <v>0</v>
      </c>
      <c r="J49" s="80">
        <v>10500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35">
        <f t="shared" si="2"/>
        <v>10500</v>
      </c>
    </row>
    <row r="50" spans="1:17" ht="15.75" x14ac:dyDescent="0.25">
      <c r="A50" s="6">
        <f t="shared" si="3"/>
        <v>41</v>
      </c>
      <c r="B50" s="135" t="s">
        <v>176</v>
      </c>
      <c r="C50" s="114" t="s">
        <v>104</v>
      </c>
      <c r="D50" s="138">
        <v>14000</v>
      </c>
      <c r="E50" s="9">
        <v>0</v>
      </c>
      <c r="F50" s="9">
        <v>0</v>
      </c>
      <c r="G50" s="12">
        <v>0</v>
      </c>
      <c r="H50" s="12">
        <v>0</v>
      </c>
      <c r="I50" s="35">
        <v>0</v>
      </c>
      <c r="J50" s="136">
        <v>7000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5">
        <f t="shared" si="2"/>
        <v>7000</v>
      </c>
    </row>
    <row r="51" spans="1:17" ht="15.75" x14ac:dyDescent="0.25">
      <c r="A51" s="6">
        <f t="shared" si="3"/>
        <v>42</v>
      </c>
      <c r="B51" s="135" t="s">
        <v>177</v>
      </c>
      <c r="C51" s="114" t="s">
        <v>105</v>
      </c>
      <c r="D51" s="138">
        <v>14000</v>
      </c>
      <c r="E51" s="9">
        <v>0</v>
      </c>
      <c r="F51" s="9">
        <v>0</v>
      </c>
      <c r="G51" s="12">
        <v>0</v>
      </c>
      <c r="H51" s="12">
        <v>0</v>
      </c>
      <c r="I51" s="35">
        <v>0</v>
      </c>
      <c r="J51" s="136">
        <v>7000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35">
        <f t="shared" si="2"/>
        <v>7000</v>
      </c>
    </row>
    <row r="52" spans="1:17" ht="15.75" x14ac:dyDescent="0.25">
      <c r="A52" s="6">
        <f t="shared" si="3"/>
        <v>43</v>
      </c>
      <c r="B52" s="135" t="s">
        <v>178</v>
      </c>
      <c r="C52" s="115" t="s">
        <v>106</v>
      </c>
      <c r="D52" s="4">
        <v>32000</v>
      </c>
      <c r="E52" s="9">
        <v>0</v>
      </c>
      <c r="F52" s="9">
        <v>0</v>
      </c>
      <c r="G52" s="12">
        <v>0</v>
      </c>
      <c r="H52" s="12">
        <v>0</v>
      </c>
      <c r="I52" s="35">
        <v>0</v>
      </c>
      <c r="J52" s="80">
        <v>12000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5">
        <f t="shared" si="2"/>
        <v>12000</v>
      </c>
    </row>
    <row r="53" spans="1:17" ht="15.75" x14ac:dyDescent="0.25">
      <c r="A53" s="6">
        <f t="shared" si="3"/>
        <v>44</v>
      </c>
      <c r="B53" s="135" t="s">
        <v>43</v>
      </c>
      <c r="C53" s="111" t="s">
        <v>53</v>
      </c>
      <c r="D53" s="105">
        <v>21000</v>
      </c>
      <c r="E53" s="9">
        <v>0</v>
      </c>
      <c r="F53" s="9">
        <v>0</v>
      </c>
      <c r="G53" s="12">
        <v>0</v>
      </c>
      <c r="H53" s="12">
        <v>0</v>
      </c>
      <c r="I53" s="35">
        <v>0</v>
      </c>
      <c r="J53" s="80">
        <v>7000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5">
        <f t="shared" si="2"/>
        <v>7000</v>
      </c>
    </row>
    <row r="54" spans="1:17" ht="15.75" x14ac:dyDescent="0.25">
      <c r="A54" s="6">
        <f t="shared" si="3"/>
        <v>45</v>
      </c>
      <c r="B54" s="135" t="s">
        <v>44</v>
      </c>
      <c r="C54" s="104" t="s">
        <v>54</v>
      </c>
      <c r="D54" s="105">
        <v>48000</v>
      </c>
      <c r="E54" s="9">
        <v>0</v>
      </c>
      <c r="F54" s="9">
        <v>0</v>
      </c>
      <c r="G54" s="12">
        <v>0</v>
      </c>
      <c r="H54" s="12">
        <v>0</v>
      </c>
      <c r="I54" s="35">
        <v>0</v>
      </c>
      <c r="J54" s="80">
        <v>18000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35">
        <f t="shared" si="2"/>
        <v>18000</v>
      </c>
    </row>
    <row r="55" spans="1:17" ht="15.75" x14ac:dyDescent="0.25">
      <c r="A55" s="6">
        <f t="shared" si="3"/>
        <v>46</v>
      </c>
      <c r="B55" s="135" t="s">
        <v>45</v>
      </c>
      <c r="C55" s="114" t="s">
        <v>55</v>
      </c>
      <c r="D55" s="105">
        <v>28000</v>
      </c>
      <c r="E55" s="9">
        <v>0</v>
      </c>
      <c r="F55" s="9">
        <v>0</v>
      </c>
      <c r="G55" s="12">
        <v>0</v>
      </c>
      <c r="H55" s="12">
        <v>0</v>
      </c>
      <c r="I55" s="35">
        <v>0</v>
      </c>
      <c r="J55" s="80">
        <v>10500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35">
        <f t="shared" si="2"/>
        <v>10500</v>
      </c>
    </row>
    <row r="56" spans="1:17" ht="15.75" x14ac:dyDescent="0.25">
      <c r="A56" s="6">
        <f t="shared" si="3"/>
        <v>47</v>
      </c>
      <c r="B56" s="135" t="s">
        <v>46</v>
      </c>
      <c r="C56" s="111" t="s">
        <v>56</v>
      </c>
      <c r="D56" s="105">
        <v>28000</v>
      </c>
      <c r="E56" s="9">
        <v>0</v>
      </c>
      <c r="F56" s="9">
        <v>0</v>
      </c>
      <c r="G56" s="12">
        <v>0</v>
      </c>
      <c r="H56" s="12">
        <v>0</v>
      </c>
      <c r="I56" s="35">
        <v>0</v>
      </c>
      <c r="J56" s="80">
        <v>10500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35">
        <f t="shared" si="2"/>
        <v>10500</v>
      </c>
    </row>
    <row r="57" spans="1:17" ht="15.75" x14ac:dyDescent="0.25">
      <c r="A57" s="6">
        <f t="shared" si="3"/>
        <v>48</v>
      </c>
      <c r="B57" s="135" t="s">
        <v>47</v>
      </c>
      <c r="C57" s="111" t="s">
        <v>57</v>
      </c>
      <c r="D57" s="105">
        <v>28000</v>
      </c>
      <c r="E57" s="9">
        <v>0</v>
      </c>
      <c r="F57" s="9">
        <v>0</v>
      </c>
      <c r="G57" s="12">
        <v>0</v>
      </c>
      <c r="H57" s="12">
        <v>0</v>
      </c>
      <c r="I57" s="35">
        <v>0</v>
      </c>
      <c r="J57" s="80">
        <v>10500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35">
        <f t="shared" si="2"/>
        <v>10500</v>
      </c>
    </row>
    <row r="58" spans="1:17" ht="15.75" x14ac:dyDescent="0.25">
      <c r="A58" s="6">
        <f t="shared" si="3"/>
        <v>49</v>
      </c>
      <c r="B58" s="135" t="s">
        <v>179</v>
      </c>
      <c r="C58" s="110" t="s">
        <v>107</v>
      </c>
      <c r="D58" s="105">
        <v>18000</v>
      </c>
      <c r="E58" s="9">
        <v>0</v>
      </c>
      <c r="F58" s="9">
        <v>0</v>
      </c>
      <c r="G58" s="12">
        <v>0</v>
      </c>
      <c r="H58" s="12">
        <v>0</v>
      </c>
      <c r="I58" s="35">
        <v>0</v>
      </c>
      <c r="J58" s="80">
        <v>6000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5">
        <f t="shared" si="2"/>
        <v>6000</v>
      </c>
    </row>
    <row r="59" spans="1:17" ht="15.75" x14ac:dyDescent="0.25">
      <c r="A59" s="6">
        <f t="shared" si="3"/>
        <v>50</v>
      </c>
      <c r="B59" s="135" t="s">
        <v>180</v>
      </c>
      <c r="C59" s="110" t="s">
        <v>108</v>
      </c>
      <c r="D59" s="105">
        <v>18000</v>
      </c>
      <c r="E59" s="9">
        <v>0</v>
      </c>
      <c r="F59" s="9">
        <v>0</v>
      </c>
      <c r="G59" s="12">
        <v>0</v>
      </c>
      <c r="H59" s="12">
        <v>0</v>
      </c>
      <c r="I59" s="35">
        <v>0</v>
      </c>
      <c r="J59" s="80">
        <v>6000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5">
        <f t="shared" si="2"/>
        <v>6000</v>
      </c>
    </row>
    <row r="60" spans="1:17" ht="15.75" x14ac:dyDescent="0.25">
      <c r="A60" s="6">
        <f t="shared" si="3"/>
        <v>51</v>
      </c>
      <c r="B60" s="135" t="s">
        <v>48</v>
      </c>
      <c r="C60" s="104" t="s">
        <v>58</v>
      </c>
      <c r="D60" s="105">
        <v>72000</v>
      </c>
      <c r="E60" s="9">
        <v>0</v>
      </c>
      <c r="F60" s="9">
        <v>0</v>
      </c>
      <c r="G60" s="12">
        <v>0</v>
      </c>
      <c r="H60" s="12">
        <v>0</v>
      </c>
      <c r="I60" s="35">
        <v>0</v>
      </c>
      <c r="J60" s="80">
        <v>24000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5">
        <f t="shared" si="2"/>
        <v>24000</v>
      </c>
    </row>
    <row r="61" spans="1:17" ht="15.75" x14ac:dyDescent="0.25">
      <c r="A61" s="6">
        <f t="shared" si="3"/>
        <v>52</v>
      </c>
      <c r="B61" s="135" t="s">
        <v>181</v>
      </c>
      <c r="C61" s="104" t="s">
        <v>109</v>
      </c>
      <c r="D61" s="105">
        <v>90000</v>
      </c>
      <c r="E61" s="9">
        <v>0</v>
      </c>
      <c r="F61" s="9">
        <v>0</v>
      </c>
      <c r="G61" s="12">
        <v>0</v>
      </c>
      <c r="H61" s="12">
        <v>0</v>
      </c>
      <c r="I61" s="35">
        <v>0</v>
      </c>
      <c r="J61" s="80">
        <v>25000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35">
        <f t="shared" si="2"/>
        <v>25000</v>
      </c>
    </row>
    <row r="62" spans="1:17" ht="15.75" x14ac:dyDescent="0.25">
      <c r="A62" s="6">
        <f t="shared" si="3"/>
        <v>53</v>
      </c>
      <c r="B62" s="135" t="s">
        <v>182</v>
      </c>
      <c r="C62" s="111" t="s">
        <v>110</v>
      </c>
      <c r="D62" s="105">
        <v>18000</v>
      </c>
      <c r="E62" s="9">
        <v>0</v>
      </c>
      <c r="F62" s="9">
        <v>0</v>
      </c>
      <c r="G62" s="12">
        <v>0</v>
      </c>
      <c r="H62" s="12">
        <v>0</v>
      </c>
      <c r="I62" s="35">
        <v>0</v>
      </c>
      <c r="J62" s="80">
        <v>6000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35">
        <f t="shared" si="2"/>
        <v>6000</v>
      </c>
    </row>
    <row r="63" spans="1:17" ht="15.75" x14ac:dyDescent="0.25">
      <c r="A63" s="6">
        <f t="shared" si="3"/>
        <v>54</v>
      </c>
      <c r="B63" s="135" t="s">
        <v>183</v>
      </c>
      <c r="C63" s="104" t="s">
        <v>111</v>
      </c>
      <c r="D63" s="105">
        <v>72000</v>
      </c>
      <c r="E63" s="9">
        <v>0</v>
      </c>
      <c r="F63" s="9">
        <v>0</v>
      </c>
      <c r="G63" s="12">
        <v>0</v>
      </c>
      <c r="H63" s="12">
        <v>0</v>
      </c>
      <c r="I63" s="35">
        <v>0</v>
      </c>
      <c r="J63" s="80">
        <v>24000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5">
        <f t="shared" si="2"/>
        <v>24000</v>
      </c>
    </row>
    <row r="64" spans="1:17" ht="15.75" x14ac:dyDescent="0.25">
      <c r="A64" s="6">
        <f t="shared" si="3"/>
        <v>55</v>
      </c>
      <c r="B64" s="135" t="s">
        <v>49</v>
      </c>
      <c r="C64" s="111" t="s">
        <v>59</v>
      </c>
      <c r="D64" s="105">
        <v>28000</v>
      </c>
      <c r="E64" s="9">
        <v>0</v>
      </c>
      <c r="F64" s="9">
        <v>0</v>
      </c>
      <c r="G64" s="12">
        <v>0</v>
      </c>
      <c r="H64" s="12">
        <v>0</v>
      </c>
      <c r="I64" s="35">
        <v>0</v>
      </c>
      <c r="J64" s="80">
        <v>10500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35">
        <f t="shared" si="2"/>
        <v>10500</v>
      </c>
    </row>
    <row r="65" spans="1:17" ht="15.75" x14ac:dyDescent="0.25">
      <c r="A65" s="6">
        <f t="shared" si="3"/>
        <v>56</v>
      </c>
      <c r="B65" s="135" t="s">
        <v>184</v>
      </c>
      <c r="C65" s="111" t="s">
        <v>112</v>
      </c>
      <c r="D65" s="105">
        <v>34000</v>
      </c>
      <c r="E65" s="9">
        <v>0</v>
      </c>
      <c r="F65" s="9">
        <v>0</v>
      </c>
      <c r="G65" s="12">
        <v>0</v>
      </c>
      <c r="H65" s="12">
        <v>0</v>
      </c>
      <c r="I65" s="35">
        <v>0</v>
      </c>
      <c r="J65" s="80">
        <v>12750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35">
        <f t="shared" si="2"/>
        <v>12750</v>
      </c>
    </row>
    <row r="66" spans="1:17" ht="15.75" x14ac:dyDescent="0.25">
      <c r="A66" s="6">
        <f t="shared" si="3"/>
        <v>57</v>
      </c>
      <c r="B66" s="135" t="s">
        <v>185</v>
      </c>
      <c r="C66" s="111" t="s">
        <v>113</v>
      </c>
      <c r="D66" s="105">
        <v>72000</v>
      </c>
      <c r="E66" s="9">
        <v>0</v>
      </c>
      <c r="F66" s="9">
        <v>0</v>
      </c>
      <c r="G66" s="12">
        <v>0</v>
      </c>
      <c r="H66" s="12">
        <v>0</v>
      </c>
      <c r="I66" s="35">
        <v>0</v>
      </c>
      <c r="J66" s="80">
        <v>24000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35">
        <f t="shared" si="2"/>
        <v>24000</v>
      </c>
    </row>
    <row r="67" spans="1:17" ht="15.75" x14ac:dyDescent="0.25">
      <c r="A67" s="6">
        <f t="shared" si="3"/>
        <v>58</v>
      </c>
      <c r="B67" s="135" t="s">
        <v>50</v>
      </c>
      <c r="C67" s="111" t="s">
        <v>60</v>
      </c>
      <c r="D67" s="105">
        <v>28000</v>
      </c>
      <c r="E67" s="9">
        <v>0</v>
      </c>
      <c r="F67" s="9">
        <v>0</v>
      </c>
      <c r="G67" s="12">
        <v>0</v>
      </c>
      <c r="H67" s="12">
        <v>0</v>
      </c>
      <c r="I67" s="35">
        <v>0</v>
      </c>
      <c r="J67" s="80">
        <v>10500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35">
        <f t="shared" si="2"/>
        <v>10500</v>
      </c>
    </row>
    <row r="68" spans="1:17" ht="15.75" x14ac:dyDescent="0.25">
      <c r="A68" s="6">
        <f t="shared" si="3"/>
        <v>59</v>
      </c>
      <c r="B68" s="135" t="s">
        <v>186</v>
      </c>
      <c r="C68" s="111" t="s">
        <v>114</v>
      </c>
      <c r="D68" s="105">
        <v>12000</v>
      </c>
      <c r="E68" s="9">
        <v>0</v>
      </c>
      <c r="F68" s="9">
        <v>0</v>
      </c>
      <c r="G68" s="12">
        <v>0</v>
      </c>
      <c r="H68" s="12">
        <v>0</v>
      </c>
      <c r="I68" s="35">
        <v>0</v>
      </c>
      <c r="J68" s="80">
        <v>3000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35">
        <f t="shared" si="2"/>
        <v>3000</v>
      </c>
    </row>
    <row r="69" spans="1:17" ht="15.75" x14ac:dyDescent="0.25">
      <c r="A69" s="6">
        <f t="shared" si="3"/>
        <v>60</v>
      </c>
      <c r="B69" s="135" t="s">
        <v>187</v>
      </c>
      <c r="C69" s="114" t="s">
        <v>115</v>
      </c>
      <c r="D69" s="105">
        <v>12000</v>
      </c>
      <c r="E69" s="9">
        <v>0</v>
      </c>
      <c r="F69" s="9">
        <v>0</v>
      </c>
      <c r="G69" s="12">
        <v>0</v>
      </c>
      <c r="H69" s="12">
        <v>0</v>
      </c>
      <c r="I69" s="35">
        <v>0</v>
      </c>
      <c r="J69" s="80">
        <v>3000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35">
        <f t="shared" si="2"/>
        <v>3000</v>
      </c>
    </row>
    <row r="70" spans="1:17" ht="15.75" x14ac:dyDescent="0.25">
      <c r="A70" s="6">
        <f t="shared" si="3"/>
        <v>61</v>
      </c>
      <c r="B70" s="135" t="s">
        <v>188</v>
      </c>
      <c r="C70" s="111" t="s">
        <v>116</v>
      </c>
      <c r="D70" s="105">
        <v>12000</v>
      </c>
      <c r="E70" s="9">
        <v>0</v>
      </c>
      <c r="F70" s="9">
        <v>0</v>
      </c>
      <c r="G70" s="12">
        <v>0</v>
      </c>
      <c r="H70" s="12">
        <v>0</v>
      </c>
      <c r="I70" s="35">
        <v>0</v>
      </c>
      <c r="J70" s="80">
        <v>3000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35">
        <f t="shared" si="2"/>
        <v>3000</v>
      </c>
    </row>
    <row r="71" spans="1:17" ht="15.75" x14ac:dyDescent="0.25">
      <c r="A71" s="6">
        <f t="shared" si="3"/>
        <v>62</v>
      </c>
      <c r="B71" s="135" t="s">
        <v>189</v>
      </c>
      <c r="C71" s="115" t="s">
        <v>117</v>
      </c>
      <c r="D71" s="105">
        <v>12000</v>
      </c>
      <c r="E71" s="9">
        <v>0</v>
      </c>
      <c r="F71" s="9">
        <v>0</v>
      </c>
      <c r="G71" s="12">
        <v>0</v>
      </c>
      <c r="H71" s="12">
        <v>0</v>
      </c>
      <c r="I71" s="35">
        <v>0</v>
      </c>
      <c r="J71" s="80">
        <v>3000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35">
        <f t="shared" si="2"/>
        <v>3000</v>
      </c>
    </row>
    <row r="72" spans="1:17" ht="15.75" x14ac:dyDescent="0.25">
      <c r="A72" s="6">
        <f t="shared" si="3"/>
        <v>63</v>
      </c>
      <c r="B72" s="135" t="s">
        <v>190</v>
      </c>
      <c r="C72" s="115" t="s">
        <v>118</v>
      </c>
      <c r="D72" s="105">
        <v>14000</v>
      </c>
      <c r="E72" s="9">
        <v>0</v>
      </c>
      <c r="F72" s="9">
        <v>0</v>
      </c>
      <c r="G72" s="12">
        <v>0</v>
      </c>
      <c r="H72" s="12">
        <v>0</v>
      </c>
      <c r="I72" s="35">
        <v>0</v>
      </c>
      <c r="J72" s="80">
        <v>3500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5">
        <f t="shared" si="2"/>
        <v>3500</v>
      </c>
    </row>
    <row r="73" spans="1:17" ht="15.75" x14ac:dyDescent="0.25">
      <c r="A73" s="6">
        <f t="shared" si="3"/>
        <v>64</v>
      </c>
      <c r="B73" s="135" t="s">
        <v>191</v>
      </c>
      <c r="C73" s="111" t="s">
        <v>119</v>
      </c>
      <c r="D73" s="105">
        <v>12000</v>
      </c>
      <c r="E73" s="9">
        <v>0</v>
      </c>
      <c r="F73" s="9">
        <v>0</v>
      </c>
      <c r="G73" s="12">
        <v>0</v>
      </c>
      <c r="H73" s="12">
        <v>0</v>
      </c>
      <c r="I73" s="35">
        <v>0</v>
      </c>
      <c r="J73" s="80">
        <v>3000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5">
        <f t="shared" si="2"/>
        <v>3000</v>
      </c>
    </row>
    <row r="74" spans="1:17" ht="15.75" x14ac:dyDescent="0.25">
      <c r="A74" s="6">
        <f t="shared" si="3"/>
        <v>65</v>
      </c>
      <c r="B74" s="135" t="s">
        <v>192</v>
      </c>
      <c r="C74" s="115" t="s">
        <v>120</v>
      </c>
      <c r="D74" s="105">
        <v>12000</v>
      </c>
      <c r="E74" s="9">
        <v>0</v>
      </c>
      <c r="F74" s="9">
        <v>0</v>
      </c>
      <c r="G74" s="12">
        <v>0</v>
      </c>
      <c r="H74" s="12">
        <v>0</v>
      </c>
      <c r="I74" s="35">
        <v>0</v>
      </c>
      <c r="J74" s="80">
        <v>3000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35">
        <f t="shared" si="2"/>
        <v>3000</v>
      </c>
    </row>
    <row r="75" spans="1:17" ht="15.75" x14ac:dyDescent="0.25">
      <c r="A75" s="6">
        <f t="shared" si="3"/>
        <v>66</v>
      </c>
      <c r="B75" s="135" t="s">
        <v>193</v>
      </c>
      <c r="C75" s="115" t="s">
        <v>121</v>
      </c>
      <c r="D75" s="105">
        <v>24000</v>
      </c>
      <c r="E75" s="9">
        <v>0</v>
      </c>
      <c r="F75" s="9">
        <v>0</v>
      </c>
      <c r="G75" s="12">
        <v>0</v>
      </c>
      <c r="H75" s="12">
        <v>0</v>
      </c>
      <c r="I75" s="35">
        <v>0</v>
      </c>
      <c r="J75" s="80">
        <v>9000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35">
        <f t="shared" ref="Q75:Q89" si="4">SUM(E75:P75)</f>
        <v>9000</v>
      </c>
    </row>
    <row r="76" spans="1:17" x14ac:dyDescent="0.25">
      <c r="A76" s="6">
        <f t="shared" ref="A76:A89" si="5">1+A75</f>
        <v>67</v>
      </c>
      <c r="B76" s="135" t="s">
        <v>194</v>
      </c>
      <c r="C76" s="119" t="s">
        <v>122</v>
      </c>
      <c r="D76" s="132">
        <v>10000</v>
      </c>
      <c r="E76" s="9">
        <v>0</v>
      </c>
      <c r="F76" s="9">
        <v>0</v>
      </c>
      <c r="G76" s="12">
        <v>0</v>
      </c>
      <c r="H76" s="12">
        <v>0</v>
      </c>
      <c r="I76" s="35">
        <v>0</v>
      </c>
      <c r="J76" s="133">
        <v>5000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35">
        <f t="shared" si="4"/>
        <v>5000</v>
      </c>
    </row>
    <row r="77" spans="1:17" x14ac:dyDescent="0.25">
      <c r="A77" s="6">
        <f t="shared" si="5"/>
        <v>68</v>
      </c>
      <c r="B77" s="135" t="s">
        <v>195</v>
      </c>
      <c r="C77" s="120" t="s">
        <v>123</v>
      </c>
      <c r="D77" s="140">
        <v>6000</v>
      </c>
      <c r="E77" s="9">
        <v>0</v>
      </c>
      <c r="F77" s="9">
        <v>0</v>
      </c>
      <c r="G77" s="12">
        <v>0</v>
      </c>
      <c r="H77" s="12">
        <v>0</v>
      </c>
      <c r="I77" s="35">
        <v>0</v>
      </c>
      <c r="J77" s="144">
        <v>3000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35">
        <f t="shared" si="4"/>
        <v>3000</v>
      </c>
    </row>
    <row r="78" spans="1:17" x14ac:dyDescent="0.25">
      <c r="A78" s="6">
        <f t="shared" si="5"/>
        <v>69</v>
      </c>
      <c r="B78" s="135" t="s">
        <v>196</v>
      </c>
      <c r="C78" s="121" t="s">
        <v>124</v>
      </c>
      <c r="D78" s="132">
        <v>6000</v>
      </c>
      <c r="E78" s="9">
        <v>0</v>
      </c>
      <c r="F78" s="9">
        <v>0</v>
      </c>
      <c r="G78" s="12">
        <v>0</v>
      </c>
      <c r="H78" s="12">
        <v>0</v>
      </c>
      <c r="I78" s="35">
        <v>0</v>
      </c>
      <c r="J78" s="133">
        <v>3000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35">
        <f t="shared" si="4"/>
        <v>3000</v>
      </c>
    </row>
    <row r="79" spans="1:17" x14ac:dyDescent="0.25">
      <c r="A79" s="6">
        <f t="shared" si="5"/>
        <v>70</v>
      </c>
      <c r="B79" s="135" t="s">
        <v>197</v>
      </c>
      <c r="C79" s="122" t="s">
        <v>125</v>
      </c>
      <c r="D79" s="132">
        <v>6000</v>
      </c>
      <c r="E79" s="9">
        <v>0</v>
      </c>
      <c r="F79" s="9">
        <v>0</v>
      </c>
      <c r="G79" s="12">
        <v>0</v>
      </c>
      <c r="H79" s="12">
        <v>0</v>
      </c>
      <c r="I79" s="35">
        <v>0</v>
      </c>
      <c r="J79" s="133">
        <v>3000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35">
        <f t="shared" si="4"/>
        <v>3000</v>
      </c>
    </row>
    <row r="80" spans="1:17" x14ac:dyDescent="0.25">
      <c r="A80" s="6">
        <f t="shared" si="5"/>
        <v>71</v>
      </c>
      <c r="B80" s="135" t="s">
        <v>198</v>
      </c>
      <c r="C80" s="123" t="s">
        <v>126</v>
      </c>
      <c r="D80" s="141">
        <v>74000</v>
      </c>
      <c r="E80" s="9">
        <v>0</v>
      </c>
      <c r="F80" s="9">
        <v>0</v>
      </c>
      <c r="G80" s="12">
        <v>0</v>
      </c>
      <c r="H80" s="12">
        <v>0</v>
      </c>
      <c r="I80" s="35">
        <v>0</v>
      </c>
      <c r="J80" s="145">
        <v>20000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35">
        <f t="shared" si="4"/>
        <v>20000</v>
      </c>
    </row>
    <row r="81" spans="1:20" x14ac:dyDescent="0.25">
      <c r="A81" s="6">
        <f t="shared" si="5"/>
        <v>72</v>
      </c>
      <c r="B81" s="135" t="s">
        <v>199</v>
      </c>
      <c r="C81" s="124" t="s">
        <v>127</v>
      </c>
      <c r="D81" s="142">
        <v>6000</v>
      </c>
      <c r="E81" s="9">
        <v>0</v>
      </c>
      <c r="F81" s="9">
        <v>0</v>
      </c>
      <c r="G81" s="12">
        <v>0</v>
      </c>
      <c r="H81" s="12">
        <v>0</v>
      </c>
      <c r="I81" s="35">
        <v>0</v>
      </c>
      <c r="J81" s="146">
        <v>3000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35">
        <f t="shared" si="4"/>
        <v>3000</v>
      </c>
    </row>
    <row r="82" spans="1:20" x14ac:dyDescent="0.25">
      <c r="A82" s="6">
        <f t="shared" si="5"/>
        <v>73</v>
      </c>
      <c r="B82" s="135" t="s">
        <v>200</v>
      </c>
      <c r="C82" s="125" t="s">
        <v>128</v>
      </c>
      <c r="D82" s="142">
        <v>6000</v>
      </c>
      <c r="E82" s="9">
        <v>0</v>
      </c>
      <c r="F82" s="9">
        <v>0</v>
      </c>
      <c r="G82" s="12">
        <v>0</v>
      </c>
      <c r="H82" s="12">
        <v>0</v>
      </c>
      <c r="I82" s="35">
        <v>0</v>
      </c>
      <c r="J82" s="146">
        <v>3000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35">
        <f t="shared" si="4"/>
        <v>3000</v>
      </c>
    </row>
    <row r="83" spans="1:20" x14ac:dyDescent="0.25">
      <c r="A83" s="6">
        <f t="shared" si="5"/>
        <v>74</v>
      </c>
      <c r="B83" s="135" t="s">
        <v>201</v>
      </c>
      <c r="C83" s="126" t="s">
        <v>129</v>
      </c>
      <c r="D83" s="142">
        <v>6000</v>
      </c>
      <c r="E83" s="9">
        <v>0</v>
      </c>
      <c r="F83" s="9">
        <v>0</v>
      </c>
      <c r="G83" s="12">
        <v>0</v>
      </c>
      <c r="H83" s="12">
        <v>0</v>
      </c>
      <c r="I83" s="35">
        <v>0</v>
      </c>
      <c r="J83" s="146">
        <v>3000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35">
        <f t="shared" si="4"/>
        <v>3000</v>
      </c>
    </row>
    <row r="84" spans="1:20" x14ac:dyDescent="0.25">
      <c r="A84" s="6">
        <f t="shared" si="5"/>
        <v>75</v>
      </c>
      <c r="B84" s="135" t="s">
        <v>202</v>
      </c>
      <c r="C84" s="125" t="s">
        <v>130</v>
      </c>
      <c r="D84" s="142">
        <v>6000</v>
      </c>
      <c r="E84" s="9">
        <v>0</v>
      </c>
      <c r="F84" s="9">
        <v>0</v>
      </c>
      <c r="G84" s="12">
        <v>0</v>
      </c>
      <c r="H84" s="12">
        <v>0</v>
      </c>
      <c r="I84" s="35">
        <v>0</v>
      </c>
      <c r="J84" s="146">
        <v>3000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35">
        <f t="shared" si="4"/>
        <v>3000</v>
      </c>
    </row>
    <row r="85" spans="1:20" x14ac:dyDescent="0.25">
      <c r="A85" s="6">
        <f t="shared" si="5"/>
        <v>76</v>
      </c>
      <c r="B85" s="135" t="s">
        <v>203</v>
      </c>
      <c r="C85" s="127" t="s">
        <v>131</v>
      </c>
      <c r="D85" s="142">
        <v>6000</v>
      </c>
      <c r="E85" s="9">
        <v>0</v>
      </c>
      <c r="F85" s="9">
        <v>0</v>
      </c>
      <c r="G85" s="12">
        <v>0</v>
      </c>
      <c r="H85" s="12">
        <v>0</v>
      </c>
      <c r="I85" s="35">
        <v>0</v>
      </c>
      <c r="J85" s="146">
        <v>3000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35">
        <f t="shared" si="4"/>
        <v>3000</v>
      </c>
    </row>
    <row r="86" spans="1:20" x14ac:dyDescent="0.25">
      <c r="A86" s="6">
        <f t="shared" si="5"/>
        <v>77</v>
      </c>
      <c r="B86" s="135" t="s">
        <v>204</v>
      </c>
      <c r="C86" s="128" t="s">
        <v>132</v>
      </c>
      <c r="D86" s="142">
        <v>6000</v>
      </c>
      <c r="E86" s="9">
        <v>0</v>
      </c>
      <c r="F86" s="9">
        <v>0</v>
      </c>
      <c r="G86" s="12">
        <v>0</v>
      </c>
      <c r="H86" s="12">
        <v>0</v>
      </c>
      <c r="I86" s="35">
        <v>0</v>
      </c>
      <c r="J86" s="146">
        <v>3000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35">
        <f t="shared" si="4"/>
        <v>3000</v>
      </c>
    </row>
    <row r="87" spans="1:20" x14ac:dyDescent="0.25">
      <c r="A87" s="6">
        <f t="shared" si="5"/>
        <v>78</v>
      </c>
      <c r="B87" s="135" t="s">
        <v>205</v>
      </c>
      <c r="C87" s="129" t="s">
        <v>133</v>
      </c>
      <c r="D87" s="142">
        <v>6000</v>
      </c>
      <c r="E87" s="9">
        <v>0</v>
      </c>
      <c r="F87" s="9">
        <v>0</v>
      </c>
      <c r="G87" s="12">
        <v>0</v>
      </c>
      <c r="H87" s="12">
        <v>0</v>
      </c>
      <c r="I87" s="35">
        <v>0</v>
      </c>
      <c r="J87" s="146">
        <v>3000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35">
        <f t="shared" si="4"/>
        <v>3000</v>
      </c>
    </row>
    <row r="88" spans="1:20" x14ac:dyDescent="0.25">
      <c r="A88" s="6">
        <f t="shared" si="5"/>
        <v>79</v>
      </c>
      <c r="B88" s="135" t="s">
        <v>206</v>
      </c>
      <c r="C88" s="130" t="s">
        <v>134</v>
      </c>
      <c r="D88" s="142">
        <v>6000</v>
      </c>
      <c r="E88" s="9">
        <v>0</v>
      </c>
      <c r="F88" s="9">
        <v>0</v>
      </c>
      <c r="G88" s="12">
        <v>0</v>
      </c>
      <c r="H88" s="12">
        <v>0</v>
      </c>
      <c r="I88" s="35">
        <v>0</v>
      </c>
      <c r="J88" s="146">
        <v>3000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35">
        <f t="shared" si="4"/>
        <v>3000</v>
      </c>
    </row>
    <row r="89" spans="1:20" ht="15.75" thickBot="1" x14ac:dyDescent="0.3">
      <c r="A89" s="6">
        <f t="shared" si="5"/>
        <v>80</v>
      </c>
      <c r="B89" s="139" t="s">
        <v>207</v>
      </c>
      <c r="C89" s="129" t="s">
        <v>135</v>
      </c>
      <c r="D89" s="143">
        <v>6000</v>
      </c>
      <c r="E89" s="9">
        <v>0</v>
      </c>
      <c r="F89" s="9">
        <v>0</v>
      </c>
      <c r="G89" s="12">
        <v>0</v>
      </c>
      <c r="H89" s="12">
        <v>0</v>
      </c>
      <c r="I89" s="35">
        <v>0</v>
      </c>
      <c r="J89" s="147">
        <v>3000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35">
        <f t="shared" si="4"/>
        <v>3000</v>
      </c>
    </row>
    <row r="90" spans="1:20" ht="15.75" thickBot="1" x14ac:dyDescent="0.3">
      <c r="A90" s="245" t="s">
        <v>6</v>
      </c>
      <c r="B90" s="246"/>
      <c r="C90" s="248"/>
      <c r="D90" s="20">
        <f t="shared" ref="D90:Q90" si="6">SUM(D10:D89)</f>
        <v>2396625</v>
      </c>
      <c r="E90" s="20">
        <f t="shared" si="6"/>
        <v>0</v>
      </c>
      <c r="F90" s="20">
        <f t="shared" si="6"/>
        <v>0</v>
      </c>
      <c r="G90" s="20">
        <f t="shared" si="6"/>
        <v>0</v>
      </c>
      <c r="H90" s="20">
        <f t="shared" si="6"/>
        <v>0</v>
      </c>
      <c r="I90" s="107">
        <f t="shared" si="6"/>
        <v>0</v>
      </c>
      <c r="J90" s="20">
        <f t="shared" si="6"/>
        <v>847812.5</v>
      </c>
      <c r="K90" s="20">
        <f t="shared" si="6"/>
        <v>0</v>
      </c>
      <c r="L90" s="20">
        <f t="shared" si="6"/>
        <v>0</v>
      </c>
      <c r="M90" s="20">
        <f t="shared" si="6"/>
        <v>0</v>
      </c>
      <c r="N90" s="20">
        <f t="shared" si="6"/>
        <v>0</v>
      </c>
      <c r="O90" s="20">
        <f t="shared" si="6"/>
        <v>0</v>
      </c>
      <c r="P90" s="20">
        <f t="shared" si="6"/>
        <v>0</v>
      </c>
      <c r="Q90" s="20">
        <f t="shared" si="6"/>
        <v>847812.5</v>
      </c>
    </row>
    <row r="91" spans="1:20" ht="15.75" thickBot="1" x14ac:dyDescent="0.3">
      <c r="A91" s="235" t="s">
        <v>12</v>
      </c>
      <c r="B91" s="236"/>
      <c r="C91" s="236"/>
      <c r="D91" s="23">
        <f>SUM(+D7+D9+D90)</f>
        <v>2557625</v>
      </c>
      <c r="E91" s="23">
        <f>E7+E90</f>
        <v>0</v>
      </c>
      <c r="F91" s="23">
        <f>F7+F90</f>
        <v>0</v>
      </c>
      <c r="G91" s="23">
        <f>G7+G90</f>
        <v>0</v>
      </c>
      <c r="H91" s="23">
        <f>H7+H90</f>
        <v>0</v>
      </c>
      <c r="I91" s="108">
        <f>I7+I90</f>
        <v>0</v>
      </c>
      <c r="J91" s="23">
        <f>SUM(J7+J9+J90)</f>
        <v>910312.5</v>
      </c>
      <c r="K91" s="23">
        <f t="shared" ref="K91:P91" si="7">K7+K90</f>
        <v>0</v>
      </c>
      <c r="L91" s="23">
        <f t="shared" si="7"/>
        <v>0</v>
      </c>
      <c r="M91" s="23">
        <f t="shared" si="7"/>
        <v>0</v>
      </c>
      <c r="N91" s="23">
        <f t="shared" si="7"/>
        <v>0</v>
      </c>
      <c r="O91" s="23">
        <f t="shared" si="7"/>
        <v>0</v>
      </c>
      <c r="P91" s="23">
        <f t="shared" si="7"/>
        <v>0</v>
      </c>
      <c r="Q91" s="23">
        <f>SUM(J91:P91)</f>
        <v>910312.5</v>
      </c>
    </row>
    <row r="92" spans="1:20" x14ac:dyDescent="0.25">
      <c r="D92" s="1"/>
    </row>
    <row r="93" spans="1:20" ht="21" x14ac:dyDescent="0.35">
      <c r="A93" s="241" t="s">
        <v>14</v>
      </c>
      <c r="B93" s="241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</row>
    <row r="94" spans="1:20" x14ac:dyDescent="0.25">
      <c r="E94" s="31" t="s">
        <v>35</v>
      </c>
      <c r="F94" s="31" t="s">
        <v>36</v>
      </c>
      <c r="G94" s="31" t="s">
        <v>18</v>
      </c>
      <c r="H94" s="31" t="s">
        <v>19</v>
      </c>
      <c r="I94" s="31" t="s">
        <v>20</v>
      </c>
      <c r="J94" s="56" t="s">
        <v>21</v>
      </c>
      <c r="K94" s="31" t="s">
        <v>17</v>
      </c>
      <c r="L94" s="45" t="s">
        <v>22</v>
      </c>
      <c r="M94" s="31" t="s">
        <v>23</v>
      </c>
      <c r="N94" s="31" t="s">
        <v>24</v>
      </c>
      <c r="O94" s="31" t="s">
        <v>25</v>
      </c>
      <c r="P94" s="31" t="s">
        <v>26</v>
      </c>
      <c r="Q94" s="31"/>
      <c r="R94" s="36"/>
      <c r="S94" s="36"/>
      <c r="T94" s="36"/>
    </row>
    <row r="95" spans="1:20" ht="45" x14ac:dyDescent="0.25">
      <c r="A95" s="103" t="s">
        <v>62</v>
      </c>
      <c r="B95" s="11" t="s">
        <v>1</v>
      </c>
      <c r="C95" s="11" t="s">
        <v>0</v>
      </c>
      <c r="D95" s="11" t="s">
        <v>3</v>
      </c>
      <c r="E95" s="27" t="s">
        <v>28</v>
      </c>
      <c r="F95" s="27" t="s">
        <v>27</v>
      </c>
      <c r="G95" s="50" t="s">
        <v>29</v>
      </c>
      <c r="H95" s="50" t="s">
        <v>8</v>
      </c>
      <c r="I95" s="50" t="s">
        <v>9</v>
      </c>
      <c r="J95" s="62" t="s">
        <v>10</v>
      </c>
      <c r="K95" s="27" t="s">
        <v>30</v>
      </c>
      <c r="L95" s="46" t="s">
        <v>31</v>
      </c>
      <c r="M95" s="30" t="s">
        <v>11</v>
      </c>
      <c r="N95" s="30" t="s">
        <v>32</v>
      </c>
      <c r="O95" s="30" t="s">
        <v>37</v>
      </c>
      <c r="P95" s="30" t="s">
        <v>38</v>
      </c>
      <c r="Q95" s="14" t="s">
        <v>16</v>
      </c>
      <c r="R95" s="37"/>
      <c r="S95" s="37"/>
      <c r="T95" s="38"/>
    </row>
    <row r="96" spans="1:20" ht="15.75" thickBot="1" x14ac:dyDescent="0.3">
      <c r="A96" s="32"/>
      <c r="B96" s="32"/>
      <c r="C96" s="33"/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91">
        <v>0</v>
      </c>
      <c r="K96" s="96">
        <v>0</v>
      </c>
      <c r="L96" s="97">
        <v>0</v>
      </c>
      <c r="M96" s="96">
        <v>0</v>
      </c>
      <c r="N96" s="96">
        <v>0</v>
      </c>
      <c r="O96" s="96">
        <v>0</v>
      </c>
      <c r="P96" s="96">
        <v>0</v>
      </c>
      <c r="Q96" s="81">
        <f>SUM(J96:P96)</f>
        <v>0</v>
      </c>
      <c r="R96" s="39"/>
      <c r="S96" s="39"/>
      <c r="T96" s="39"/>
    </row>
    <row r="97" spans="1:20" ht="15.75" thickBot="1" x14ac:dyDescent="0.3">
      <c r="A97" s="242" t="s">
        <v>6</v>
      </c>
      <c r="B97" s="243"/>
      <c r="C97" s="243"/>
      <c r="D97" s="101">
        <f t="shared" ref="D97:Q97" si="8">SUM(D96:D96)</f>
        <v>0</v>
      </c>
      <c r="E97" s="101">
        <f t="shared" si="8"/>
        <v>0</v>
      </c>
      <c r="F97" s="101">
        <f t="shared" si="8"/>
        <v>0</v>
      </c>
      <c r="G97" s="101">
        <f t="shared" si="8"/>
        <v>0</v>
      </c>
      <c r="H97" s="101">
        <f t="shared" si="8"/>
        <v>0</v>
      </c>
      <c r="I97" s="101">
        <f t="shared" si="8"/>
        <v>0</v>
      </c>
      <c r="J97" s="71">
        <f t="shared" si="8"/>
        <v>0</v>
      </c>
      <c r="K97" s="22">
        <f t="shared" si="8"/>
        <v>0</v>
      </c>
      <c r="L97" s="99">
        <f t="shared" si="8"/>
        <v>0</v>
      </c>
      <c r="M97" s="21">
        <f t="shared" si="8"/>
        <v>0</v>
      </c>
      <c r="N97" s="21">
        <f t="shared" si="8"/>
        <v>0</v>
      </c>
      <c r="O97" s="21">
        <f t="shared" si="8"/>
        <v>0</v>
      </c>
      <c r="P97" s="21">
        <f t="shared" si="8"/>
        <v>0</v>
      </c>
      <c r="Q97" s="100">
        <f t="shared" si="8"/>
        <v>0</v>
      </c>
      <c r="R97" s="40"/>
      <c r="S97" s="40"/>
      <c r="T97" s="40"/>
    </row>
    <row r="98" spans="1:20" ht="15.75" thickBot="1" x14ac:dyDescent="0.3">
      <c r="A98" s="235" t="s">
        <v>12</v>
      </c>
      <c r="B98" s="236"/>
      <c r="C98" s="236"/>
      <c r="D98" s="24">
        <f>D97</f>
        <v>0</v>
      </c>
      <c r="E98" s="24">
        <f t="shared" ref="E98:Q98" si="9">E97</f>
        <v>0</v>
      </c>
      <c r="F98" s="24">
        <f t="shared" si="9"/>
        <v>0</v>
      </c>
      <c r="G98" s="24">
        <f t="shared" si="9"/>
        <v>0</v>
      </c>
      <c r="H98" s="24">
        <f t="shared" si="9"/>
        <v>0</v>
      </c>
      <c r="I98" s="24">
        <f t="shared" si="9"/>
        <v>0</v>
      </c>
      <c r="J98" s="66">
        <f t="shared" si="9"/>
        <v>0</v>
      </c>
      <c r="K98" s="24">
        <f t="shared" si="9"/>
        <v>0</v>
      </c>
      <c r="L98" s="24">
        <f t="shared" si="9"/>
        <v>0</v>
      </c>
      <c r="M98" s="24">
        <f t="shared" si="9"/>
        <v>0</v>
      </c>
      <c r="N98" s="24">
        <f t="shared" si="9"/>
        <v>0</v>
      </c>
      <c r="O98" s="24">
        <f t="shared" si="9"/>
        <v>0</v>
      </c>
      <c r="P98" s="24">
        <f t="shared" si="9"/>
        <v>0</v>
      </c>
      <c r="Q98" s="24">
        <f t="shared" si="9"/>
        <v>0</v>
      </c>
      <c r="R98" s="41"/>
      <c r="S98" s="41"/>
      <c r="T98" s="41"/>
    </row>
    <row r="100" spans="1:20" ht="18.75" x14ac:dyDescent="0.3">
      <c r="A100" s="237" t="s">
        <v>33</v>
      </c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</row>
    <row r="101" spans="1:20" x14ac:dyDescent="0.25">
      <c r="E101" s="31" t="s">
        <v>35</v>
      </c>
      <c r="F101" s="31" t="s">
        <v>36</v>
      </c>
      <c r="G101" s="31" t="s">
        <v>18</v>
      </c>
      <c r="H101" s="31" t="s">
        <v>19</v>
      </c>
      <c r="I101" s="31" t="s">
        <v>20</v>
      </c>
      <c r="J101" s="156" t="s">
        <v>21</v>
      </c>
      <c r="K101" s="31" t="s">
        <v>17</v>
      </c>
      <c r="L101" s="45" t="s">
        <v>22</v>
      </c>
      <c r="M101" s="31" t="s">
        <v>23</v>
      </c>
      <c r="N101" s="31" t="s">
        <v>24</v>
      </c>
      <c r="O101" s="31" t="s">
        <v>25</v>
      </c>
      <c r="P101" s="31" t="s">
        <v>26</v>
      </c>
      <c r="Q101" s="31"/>
    </row>
    <row r="102" spans="1:20" ht="45" x14ac:dyDescent="0.25">
      <c r="A102" s="103" t="s">
        <v>62</v>
      </c>
      <c r="B102" s="11" t="s">
        <v>1</v>
      </c>
      <c r="C102" s="11" t="s">
        <v>0</v>
      </c>
      <c r="D102" s="11" t="s">
        <v>3</v>
      </c>
      <c r="E102" s="27" t="s">
        <v>61</v>
      </c>
      <c r="F102" s="27" t="s">
        <v>61</v>
      </c>
      <c r="G102" s="27" t="s">
        <v>61</v>
      </c>
      <c r="H102" s="27" t="s">
        <v>61</v>
      </c>
      <c r="I102" s="27" t="s">
        <v>61</v>
      </c>
      <c r="J102" s="157" t="s">
        <v>28</v>
      </c>
      <c r="K102" s="27" t="s">
        <v>61</v>
      </c>
      <c r="L102" s="27" t="s">
        <v>61</v>
      </c>
      <c r="M102" s="27" t="s">
        <v>61</v>
      </c>
      <c r="N102" s="27" t="s">
        <v>61</v>
      </c>
      <c r="O102" s="27" t="s">
        <v>61</v>
      </c>
      <c r="P102" s="27" t="s">
        <v>61</v>
      </c>
      <c r="Q102" s="14" t="s">
        <v>16</v>
      </c>
    </row>
    <row r="103" spans="1:20" ht="30.75" thickBot="1" x14ac:dyDescent="0.3">
      <c r="A103" s="32">
        <v>1</v>
      </c>
      <c r="B103" s="153" t="s">
        <v>208</v>
      </c>
      <c r="C103" s="154" t="s">
        <v>209</v>
      </c>
      <c r="D103" s="142">
        <v>89000</v>
      </c>
      <c r="E103" s="96">
        <v>0</v>
      </c>
      <c r="F103" s="96">
        <v>0</v>
      </c>
      <c r="G103" s="97">
        <v>0</v>
      </c>
      <c r="H103" s="97">
        <v>0</v>
      </c>
      <c r="I103" s="97">
        <v>0</v>
      </c>
      <c r="J103" s="146">
        <v>89000</v>
      </c>
      <c r="K103" s="96">
        <v>0</v>
      </c>
      <c r="L103" s="97">
        <v>0</v>
      </c>
      <c r="M103" s="96">
        <v>0</v>
      </c>
      <c r="N103" s="96">
        <v>0</v>
      </c>
      <c r="O103" s="96">
        <v>0</v>
      </c>
      <c r="P103" s="96">
        <v>0</v>
      </c>
      <c r="Q103" s="81">
        <f>SUM(E103:P103)</f>
        <v>89000</v>
      </c>
    </row>
    <row r="104" spans="1:20" ht="15.75" thickBot="1" x14ac:dyDescent="0.3">
      <c r="A104" s="245" t="s">
        <v>4</v>
      </c>
      <c r="B104" s="246"/>
      <c r="C104" s="247"/>
      <c r="D104" s="90">
        <f>SUM(D103:D103)</f>
        <v>89000</v>
      </c>
      <c r="E104" s="98">
        <f>SUM(E103:E103)</f>
        <v>0</v>
      </c>
      <c r="F104" s="22">
        <f>SUM(F103:F103)</f>
        <v>0</v>
      </c>
      <c r="G104" s="99">
        <v>0</v>
      </c>
      <c r="H104" s="99">
        <f t="shared" ref="H104:Q104" si="10">SUM(H103:H103)</f>
        <v>0</v>
      </c>
      <c r="I104" s="99">
        <f t="shared" si="10"/>
        <v>0</v>
      </c>
      <c r="J104" s="86">
        <f t="shared" si="10"/>
        <v>89000</v>
      </c>
      <c r="K104" s="22">
        <f t="shared" si="10"/>
        <v>0</v>
      </c>
      <c r="L104" s="99">
        <f t="shared" si="10"/>
        <v>0</v>
      </c>
      <c r="M104" s="21">
        <f t="shared" si="10"/>
        <v>0</v>
      </c>
      <c r="N104" s="21">
        <f t="shared" si="10"/>
        <v>0</v>
      </c>
      <c r="O104" s="21">
        <f t="shared" si="10"/>
        <v>0</v>
      </c>
      <c r="P104" s="21">
        <f t="shared" si="10"/>
        <v>0</v>
      </c>
      <c r="Q104" s="100">
        <f t="shared" si="10"/>
        <v>89000</v>
      </c>
    </row>
    <row r="105" spans="1:20" ht="30" x14ac:dyDescent="0.25">
      <c r="A105" s="150">
        <v>1</v>
      </c>
      <c r="B105" s="148" t="s">
        <v>210</v>
      </c>
      <c r="C105" s="149" t="s">
        <v>217</v>
      </c>
      <c r="D105" s="142">
        <v>26730</v>
      </c>
      <c r="E105" s="151">
        <v>0</v>
      </c>
      <c r="F105" s="151">
        <v>0</v>
      </c>
      <c r="G105" s="152">
        <v>0</v>
      </c>
      <c r="H105" s="152">
        <v>0</v>
      </c>
      <c r="I105" s="152">
        <v>0</v>
      </c>
      <c r="J105" s="146">
        <v>26730</v>
      </c>
      <c r="K105" s="151">
        <v>0</v>
      </c>
      <c r="L105" s="151">
        <v>0</v>
      </c>
      <c r="M105" s="151">
        <v>0</v>
      </c>
      <c r="N105" s="151">
        <v>0</v>
      </c>
      <c r="O105" s="151">
        <v>0</v>
      </c>
      <c r="P105" s="151">
        <v>0</v>
      </c>
      <c r="Q105" s="151">
        <f>SUM(E105:P105)</f>
        <v>26730</v>
      </c>
    </row>
    <row r="106" spans="1:20" ht="30" x14ac:dyDescent="0.25">
      <c r="A106" s="3">
        <v>2</v>
      </c>
      <c r="B106" s="148" t="s">
        <v>211</v>
      </c>
      <c r="C106" s="149" t="s">
        <v>218</v>
      </c>
      <c r="D106" s="142">
        <v>12600</v>
      </c>
      <c r="E106" s="12">
        <v>0</v>
      </c>
      <c r="F106" s="12">
        <v>0</v>
      </c>
      <c r="G106" s="26">
        <v>0</v>
      </c>
      <c r="H106" s="26">
        <v>0</v>
      </c>
      <c r="I106" s="26">
        <v>0</v>
      </c>
      <c r="J106" s="158">
        <v>12600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f t="shared" ref="Q106:Q111" si="11">SUM(E106:P106)</f>
        <v>12600</v>
      </c>
    </row>
    <row r="107" spans="1:20" ht="30" x14ac:dyDescent="0.25">
      <c r="A107" s="3">
        <v>3</v>
      </c>
      <c r="B107" s="148" t="s">
        <v>212</v>
      </c>
      <c r="C107" s="149" t="s">
        <v>219</v>
      </c>
      <c r="D107" s="142">
        <v>14400</v>
      </c>
      <c r="E107" s="12">
        <v>0</v>
      </c>
      <c r="F107" s="12">
        <v>0</v>
      </c>
      <c r="G107" s="26">
        <v>0</v>
      </c>
      <c r="H107" s="26">
        <v>0</v>
      </c>
      <c r="I107" s="26">
        <v>0</v>
      </c>
      <c r="J107" s="158">
        <v>14400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 t="shared" si="11"/>
        <v>14400</v>
      </c>
    </row>
    <row r="108" spans="1:20" ht="30" x14ac:dyDescent="0.25">
      <c r="A108" s="3">
        <v>4</v>
      </c>
      <c r="B108" s="148" t="s">
        <v>213</v>
      </c>
      <c r="C108" s="149" t="s">
        <v>220</v>
      </c>
      <c r="D108" s="142">
        <v>13500</v>
      </c>
      <c r="E108" s="12">
        <v>0</v>
      </c>
      <c r="F108" s="12">
        <v>0</v>
      </c>
      <c r="G108" s="26">
        <v>0</v>
      </c>
      <c r="H108" s="26">
        <v>0</v>
      </c>
      <c r="I108" s="26">
        <v>0</v>
      </c>
      <c r="J108" s="158">
        <v>13500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f t="shared" si="11"/>
        <v>13500</v>
      </c>
    </row>
    <row r="109" spans="1:20" ht="30" x14ac:dyDescent="0.25">
      <c r="A109" s="3">
        <v>5</v>
      </c>
      <c r="B109" s="148" t="s">
        <v>214</v>
      </c>
      <c r="C109" s="149" t="s">
        <v>221</v>
      </c>
      <c r="D109" s="142">
        <v>15000</v>
      </c>
      <c r="E109" s="12">
        <v>0</v>
      </c>
      <c r="F109" s="12">
        <v>0</v>
      </c>
      <c r="G109" s="26">
        <v>0</v>
      </c>
      <c r="H109" s="26">
        <v>0</v>
      </c>
      <c r="I109" s="26">
        <v>0</v>
      </c>
      <c r="J109" s="158">
        <v>15000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f t="shared" si="11"/>
        <v>15000</v>
      </c>
    </row>
    <row r="110" spans="1:20" ht="30" x14ac:dyDescent="0.25">
      <c r="A110" s="3">
        <v>6</v>
      </c>
      <c r="B110" s="148" t="s">
        <v>215</v>
      </c>
      <c r="C110" s="149" t="s">
        <v>222</v>
      </c>
      <c r="D110" s="142">
        <v>9000</v>
      </c>
      <c r="E110" s="12">
        <v>0</v>
      </c>
      <c r="F110" s="12">
        <v>0</v>
      </c>
      <c r="G110" s="26">
        <v>0</v>
      </c>
      <c r="H110" s="26">
        <v>0</v>
      </c>
      <c r="I110" s="26">
        <v>0</v>
      </c>
      <c r="J110" s="158">
        <v>9000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f t="shared" si="11"/>
        <v>9000</v>
      </c>
    </row>
    <row r="111" spans="1:20" ht="30.75" thickBot="1" x14ac:dyDescent="0.3">
      <c r="A111" s="3">
        <v>7</v>
      </c>
      <c r="B111" s="148" t="s">
        <v>216</v>
      </c>
      <c r="C111" s="149" t="s">
        <v>222</v>
      </c>
      <c r="D111" s="142">
        <v>14400</v>
      </c>
      <c r="E111" s="35">
        <v>0</v>
      </c>
      <c r="F111" s="35">
        <v>0</v>
      </c>
      <c r="G111" s="51">
        <v>0</v>
      </c>
      <c r="H111" s="51">
        <v>0</v>
      </c>
      <c r="I111" s="51">
        <v>0</v>
      </c>
      <c r="J111" s="159">
        <v>14400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96">
        <f t="shared" si="11"/>
        <v>14400</v>
      </c>
    </row>
    <row r="112" spans="1:20" ht="15.75" thickBot="1" x14ac:dyDescent="0.3">
      <c r="A112" s="254" t="s">
        <v>34</v>
      </c>
      <c r="B112" s="255"/>
      <c r="C112" s="256"/>
      <c r="D112" s="92">
        <f t="shared" ref="D112:P112" si="12">SUM(D105:D105)</f>
        <v>26730</v>
      </c>
      <c r="E112" s="93">
        <f t="shared" si="12"/>
        <v>0</v>
      </c>
      <c r="F112" s="93">
        <f t="shared" si="12"/>
        <v>0</v>
      </c>
      <c r="G112" s="94">
        <f t="shared" si="12"/>
        <v>0</v>
      </c>
      <c r="H112" s="94">
        <f t="shared" si="12"/>
        <v>0</v>
      </c>
      <c r="I112" s="94">
        <f t="shared" si="12"/>
        <v>0</v>
      </c>
      <c r="J112" s="160">
        <f>SUM(J105:J111)</f>
        <v>105630</v>
      </c>
      <c r="K112" s="93">
        <f t="shared" si="12"/>
        <v>0</v>
      </c>
      <c r="L112" s="93">
        <f t="shared" si="12"/>
        <v>0</v>
      </c>
      <c r="M112" s="93">
        <f t="shared" si="12"/>
        <v>0</v>
      </c>
      <c r="N112" s="93">
        <f t="shared" si="12"/>
        <v>0</v>
      </c>
      <c r="O112" s="93">
        <f t="shared" si="12"/>
        <v>0</v>
      </c>
      <c r="P112" s="93">
        <f t="shared" si="12"/>
        <v>0</v>
      </c>
      <c r="Q112" s="90">
        <f>SUM(I112:P112)</f>
        <v>105630</v>
      </c>
    </row>
    <row r="113" spans="1:17" ht="15.75" thickBot="1" x14ac:dyDescent="0.3">
      <c r="A113" s="253" t="s">
        <v>12</v>
      </c>
      <c r="B113" s="253"/>
      <c r="C113" s="253"/>
      <c r="D113" s="24">
        <f>D104+D112</f>
        <v>115730</v>
      </c>
      <c r="E113" s="23">
        <f>E104+E112</f>
        <v>0</v>
      </c>
      <c r="F113" s="23">
        <f>F104+F112</f>
        <v>0</v>
      </c>
      <c r="G113" s="23">
        <f>G112+G104</f>
        <v>0</v>
      </c>
      <c r="H113" s="23">
        <f t="shared" ref="H113:P113" si="13">H104</f>
        <v>0</v>
      </c>
      <c r="I113" s="23">
        <f t="shared" si="13"/>
        <v>0</v>
      </c>
      <c r="J113" s="161">
        <f>SUM(+J104+J112)</f>
        <v>194630</v>
      </c>
      <c r="K113" s="23">
        <f t="shared" si="13"/>
        <v>0</v>
      </c>
      <c r="L113" s="23">
        <f t="shared" si="13"/>
        <v>0</v>
      </c>
      <c r="M113" s="23">
        <f t="shared" si="13"/>
        <v>0</v>
      </c>
      <c r="N113" s="23">
        <f t="shared" si="13"/>
        <v>0</v>
      </c>
      <c r="O113" s="23">
        <f t="shared" si="13"/>
        <v>0</v>
      </c>
      <c r="P113" s="23">
        <f t="shared" si="13"/>
        <v>0</v>
      </c>
      <c r="Q113" s="23">
        <f>SUM(J113:P113)</f>
        <v>194630</v>
      </c>
    </row>
  </sheetData>
  <mergeCells count="12">
    <mergeCell ref="A113:C113"/>
    <mergeCell ref="A2:Q2"/>
    <mergeCell ref="A7:C7"/>
    <mergeCell ref="A9:C9"/>
    <mergeCell ref="A90:C90"/>
    <mergeCell ref="A91:C91"/>
    <mergeCell ref="A93:Q93"/>
    <mergeCell ref="A97:C97"/>
    <mergeCell ref="A98:C98"/>
    <mergeCell ref="A100:Q100"/>
    <mergeCell ref="A104:C104"/>
    <mergeCell ref="A112:C1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3"/>
  <sheetViews>
    <sheetView zoomScaleNormal="100" workbookViewId="0">
      <selection activeCell="D127" sqref="D127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style="109" customWidth="1"/>
    <col min="10" max="10" width="13.42578125" style="109" customWidth="1"/>
    <col min="11" max="11" width="15.140625" style="169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4.5703125" bestFit="1" customWidth="1"/>
  </cols>
  <sheetData>
    <row r="2" spans="1:17" ht="21" x14ac:dyDescent="0.35">
      <c r="A2" s="241" t="s">
        <v>13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45" t="s">
        <v>20</v>
      </c>
      <c r="J3" s="162" t="s">
        <v>21</v>
      </c>
      <c r="K3" s="156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46" t="s">
        <v>61</v>
      </c>
      <c r="K4" s="155" t="s">
        <v>223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 t="s">
        <v>64</v>
      </c>
      <c r="C5" s="104" t="s">
        <v>63</v>
      </c>
      <c r="D5" s="105">
        <v>56000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105">
        <v>0</v>
      </c>
      <c r="K5" s="82">
        <v>14000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14000</v>
      </c>
    </row>
    <row r="6" spans="1:17" ht="16.5" thickBot="1" x14ac:dyDescent="0.3">
      <c r="A6" s="131">
        <v>2</v>
      </c>
      <c r="B6" s="6" t="s">
        <v>137</v>
      </c>
      <c r="C6" s="104" t="s">
        <v>136</v>
      </c>
      <c r="D6" s="132">
        <v>39000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2">
        <v>0</v>
      </c>
      <c r="K6" s="82">
        <v>19500</v>
      </c>
      <c r="L6" s="83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0</v>
      </c>
    </row>
    <row r="7" spans="1:17" ht="15.75" thickBot="1" x14ac:dyDescent="0.3">
      <c r="A7" s="245" t="s">
        <v>5</v>
      </c>
      <c r="B7" s="246"/>
      <c r="C7" s="247"/>
      <c r="D7" s="85">
        <f>SUM(D5:D6)</f>
        <v>95000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99">
        <v>0</v>
      </c>
      <c r="K7" s="86">
        <f>SUM(K5:K6)</f>
        <v>33500</v>
      </c>
      <c r="L7" s="87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14000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3">
        <v>0</v>
      </c>
      <c r="K8" s="82">
        <v>11000</v>
      </c>
      <c r="L8" s="83">
        <v>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11000</v>
      </c>
    </row>
    <row r="9" spans="1:17" ht="15.75" thickBot="1" x14ac:dyDescent="0.3">
      <c r="A9" s="245" t="s">
        <v>4</v>
      </c>
      <c r="B9" s="246"/>
      <c r="C9" s="247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99">
        <v>0</v>
      </c>
      <c r="K9" s="86">
        <f t="shared" si="1"/>
        <v>11000</v>
      </c>
      <c r="L9" s="87">
        <f t="shared" si="1"/>
        <v>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11000</v>
      </c>
    </row>
    <row r="10" spans="1:17" ht="15.75" x14ac:dyDescent="0.25">
      <c r="A10" s="6">
        <v>1</v>
      </c>
      <c r="B10" s="135" t="s">
        <v>141</v>
      </c>
      <c r="C10" s="111" t="s">
        <v>69</v>
      </c>
      <c r="D10" s="4">
        <v>20000</v>
      </c>
      <c r="E10" s="9">
        <v>0</v>
      </c>
      <c r="F10" s="9">
        <v>0</v>
      </c>
      <c r="G10" s="12">
        <v>0</v>
      </c>
      <c r="H10" s="12">
        <v>0</v>
      </c>
      <c r="I10" s="35">
        <v>0</v>
      </c>
      <c r="J10" s="137">
        <v>0</v>
      </c>
      <c r="K10" s="167">
        <v>5000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35">
        <f t="shared" ref="Q10:Q69" si="2">SUM(E10:P10)</f>
        <v>5000</v>
      </c>
    </row>
    <row r="11" spans="1:17" ht="15.75" x14ac:dyDescent="0.25">
      <c r="A11" s="6">
        <f t="shared" ref="A11:A70" si="3">1+A10</f>
        <v>2</v>
      </c>
      <c r="B11" s="135" t="s">
        <v>142</v>
      </c>
      <c r="C11" s="106" t="s">
        <v>70</v>
      </c>
      <c r="D11" s="4">
        <v>64000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105">
        <v>0</v>
      </c>
      <c r="K11" s="167">
        <v>16000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5">
        <f t="shared" si="2"/>
        <v>16000</v>
      </c>
    </row>
    <row r="12" spans="1:17" ht="15.75" x14ac:dyDescent="0.25">
      <c r="A12" s="6">
        <f t="shared" si="3"/>
        <v>3</v>
      </c>
      <c r="B12" s="135" t="s">
        <v>143</v>
      </c>
      <c r="C12" s="110" t="s">
        <v>71</v>
      </c>
      <c r="D12" s="4">
        <v>24000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105">
        <v>0</v>
      </c>
      <c r="K12" s="167">
        <v>6000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6000</v>
      </c>
    </row>
    <row r="13" spans="1:17" ht="15.75" x14ac:dyDescent="0.25">
      <c r="A13" s="6">
        <f t="shared" si="3"/>
        <v>4</v>
      </c>
      <c r="B13" s="135" t="s">
        <v>144</v>
      </c>
      <c r="C13" s="112" t="s">
        <v>72</v>
      </c>
      <c r="D13" s="137">
        <v>47000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37">
        <v>0</v>
      </c>
      <c r="K13" s="167">
        <v>12000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12000</v>
      </c>
    </row>
    <row r="14" spans="1:17" ht="15.75" x14ac:dyDescent="0.25">
      <c r="A14" s="6">
        <f t="shared" si="3"/>
        <v>5</v>
      </c>
      <c r="B14" s="135" t="s">
        <v>145</v>
      </c>
      <c r="C14" s="111" t="s">
        <v>73</v>
      </c>
      <c r="D14" s="4">
        <v>26000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105">
        <v>0</v>
      </c>
      <c r="K14" s="80">
        <v>6500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6500</v>
      </c>
    </row>
    <row r="15" spans="1:17" ht="15.75" x14ac:dyDescent="0.25">
      <c r="A15" s="6">
        <f t="shared" si="3"/>
        <v>6</v>
      </c>
      <c r="B15" s="135" t="s">
        <v>146</v>
      </c>
      <c r="C15" s="111" t="s">
        <v>74</v>
      </c>
      <c r="D15" s="4">
        <v>26000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105">
        <v>0</v>
      </c>
      <c r="K15" s="80">
        <v>6500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6500</v>
      </c>
    </row>
    <row r="16" spans="1:17" ht="15.75" x14ac:dyDescent="0.25">
      <c r="A16" s="6">
        <f t="shared" si="3"/>
        <v>7</v>
      </c>
      <c r="B16" s="135" t="s">
        <v>147</v>
      </c>
      <c r="C16" s="111" t="s">
        <v>75</v>
      </c>
      <c r="D16" s="4">
        <v>26000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05">
        <v>0</v>
      </c>
      <c r="K16" s="80">
        <v>6500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6500</v>
      </c>
    </row>
    <row r="17" spans="1:17" ht="15.75" x14ac:dyDescent="0.25">
      <c r="A17" s="6">
        <f t="shared" si="3"/>
        <v>8</v>
      </c>
      <c r="B17" s="135" t="s">
        <v>148</v>
      </c>
      <c r="C17" s="113" t="s">
        <v>76</v>
      </c>
      <c r="D17" s="4">
        <v>20000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137">
        <v>0</v>
      </c>
      <c r="K17" s="136">
        <v>5000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5000</v>
      </c>
    </row>
    <row r="18" spans="1:17" ht="15.75" x14ac:dyDescent="0.25">
      <c r="A18" s="6">
        <f t="shared" si="3"/>
        <v>9</v>
      </c>
      <c r="B18" s="135" t="s">
        <v>41</v>
      </c>
      <c r="C18" s="111" t="s">
        <v>51</v>
      </c>
      <c r="D18" s="105">
        <v>20000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137">
        <v>0</v>
      </c>
      <c r="K18" s="136">
        <v>5000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5000</v>
      </c>
    </row>
    <row r="19" spans="1:17" ht="15.75" x14ac:dyDescent="0.25">
      <c r="A19" s="6">
        <f t="shared" si="3"/>
        <v>10</v>
      </c>
      <c r="B19" s="135" t="s">
        <v>149</v>
      </c>
      <c r="C19" s="112" t="s">
        <v>77</v>
      </c>
      <c r="D19" s="105">
        <v>22000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105">
        <v>0</v>
      </c>
      <c r="K19" s="80">
        <v>5500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5500</v>
      </c>
    </row>
    <row r="20" spans="1:17" ht="15.75" x14ac:dyDescent="0.25">
      <c r="A20" s="6">
        <f t="shared" si="3"/>
        <v>11</v>
      </c>
      <c r="B20" s="135" t="s">
        <v>42</v>
      </c>
      <c r="C20" s="112" t="s">
        <v>52</v>
      </c>
      <c r="D20" s="105">
        <v>60000</v>
      </c>
      <c r="E20" s="9">
        <v>0</v>
      </c>
      <c r="F20" s="9">
        <v>0</v>
      </c>
      <c r="G20" s="12">
        <v>0</v>
      </c>
      <c r="H20" s="12">
        <v>0</v>
      </c>
      <c r="I20" s="35">
        <v>0</v>
      </c>
      <c r="J20" s="105">
        <v>0</v>
      </c>
      <c r="K20" s="80">
        <v>10000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5">
        <f t="shared" si="2"/>
        <v>10000</v>
      </c>
    </row>
    <row r="21" spans="1:17" ht="15.75" x14ac:dyDescent="0.25">
      <c r="A21" s="6">
        <f t="shared" si="3"/>
        <v>12</v>
      </c>
      <c r="B21" s="135" t="s">
        <v>150</v>
      </c>
      <c r="C21" s="110" t="s">
        <v>78</v>
      </c>
      <c r="D21" s="4">
        <v>28000</v>
      </c>
      <c r="E21" s="9">
        <v>0</v>
      </c>
      <c r="F21" s="9">
        <v>0</v>
      </c>
      <c r="G21" s="12">
        <v>0</v>
      </c>
      <c r="H21" s="12">
        <v>0</v>
      </c>
      <c r="I21" s="35">
        <v>0</v>
      </c>
      <c r="J21" s="105">
        <v>0</v>
      </c>
      <c r="K21" s="80">
        <v>7000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5">
        <f t="shared" si="2"/>
        <v>7000</v>
      </c>
    </row>
    <row r="22" spans="1:17" ht="15.75" x14ac:dyDescent="0.25">
      <c r="A22" s="6">
        <f t="shared" si="3"/>
        <v>13</v>
      </c>
      <c r="B22" s="135" t="s">
        <v>151</v>
      </c>
      <c r="C22" s="111" t="s">
        <v>79</v>
      </c>
      <c r="D22" s="4">
        <v>60000</v>
      </c>
      <c r="E22" s="9">
        <v>0</v>
      </c>
      <c r="F22" s="9">
        <v>0</v>
      </c>
      <c r="G22" s="12">
        <v>0</v>
      </c>
      <c r="H22" s="12">
        <v>0</v>
      </c>
      <c r="I22" s="35">
        <v>0</v>
      </c>
      <c r="J22" s="105">
        <v>0</v>
      </c>
      <c r="K22" s="80">
        <v>15000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35">
        <f t="shared" si="2"/>
        <v>15000</v>
      </c>
    </row>
    <row r="23" spans="1:17" ht="15.75" x14ac:dyDescent="0.25">
      <c r="A23" s="6">
        <f t="shared" si="3"/>
        <v>14</v>
      </c>
      <c r="B23" s="135" t="s">
        <v>152</v>
      </c>
      <c r="C23" s="114" t="s">
        <v>80</v>
      </c>
      <c r="D23" s="105">
        <v>32000</v>
      </c>
      <c r="E23" s="9">
        <v>0</v>
      </c>
      <c r="F23" s="9">
        <v>0</v>
      </c>
      <c r="G23" s="12">
        <v>0</v>
      </c>
      <c r="H23" s="12">
        <v>0</v>
      </c>
      <c r="I23" s="35">
        <v>0</v>
      </c>
      <c r="J23" s="105">
        <v>0</v>
      </c>
      <c r="K23" s="80">
        <v>8000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35">
        <f t="shared" si="2"/>
        <v>8000</v>
      </c>
    </row>
    <row r="24" spans="1:17" ht="15.75" x14ac:dyDescent="0.25">
      <c r="A24" s="6">
        <f t="shared" si="3"/>
        <v>15</v>
      </c>
      <c r="B24" s="135" t="s">
        <v>153</v>
      </c>
      <c r="C24" s="111" t="s">
        <v>81</v>
      </c>
      <c r="D24" s="4">
        <v>32000</v>
      </c>
      <c r="E24" s="9">
        <v>0</v>
      </c>
      <c r="F24" s="9">
        <v>0</v>
      </c>
      <c r="G24" s="12">
        <v>0</v>
      </c>
      <c r="H24" s="12">
        <v>0</v>
      </c>
      <c r="I24" s="35">
        <v>0</v>
      </c>
      <c r="J24" s="105">
        <v>0</v>
      </c>
      <c r="K24" s="80">
        <v>8000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35">
        <f t="shared" si="2"/>
        <v>8000</v>
      </c>
    </row>
    <row r="25" spans="1:17" ht="15.75" x14ac:dyDescent="0.25">
      <c r="A25" s="6">
        <f t="shared" si="3"/>
        <v>16</v>
      </c>
      <c r="B25" s="135" t="s">
        <v>154</v>
      </c>
      <c r="C25" s="114" t="s">
        <v>82</v>
      </c>
      <c r="D25" s="4">
        <v>36000</v>
      </c>
      <c r="E25" s="9">
        <v>0</v>
      </c>
      <c r="F25" s="9">
        <v>0</v>
      </c>
      <c r="G25" s="12">
        <v>0</v>
      </c>
      <c r="H25" s="12">
        <v>0</v>
      </c>
      <c r="I25" s="35">
        <v>0</v>
      </c>
      <c r="J25" s="105">
        <v>0</v>
      </c>
      <c r="K25" s="80">
        <v>12000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35">
        <f t="shared" si="2"/>
        <v>12000</v>
      </c>
    </row>
    <row r="26" spans="1:17" ht="15.75" x14ac:dyDescent="0.25">
      <c r="A26" s="6">
        <f t="shared" si="3"/>
        <v>17</v>
      </c>
      <c r="B26" s="135" t="s">
        <v>155</v>
      </c>
      <c r="C26" s="111" t="s">
        <v>83</v>
      </c>
      <c r="D26" s="4">
        <v>60000</v>
      </c>
      <c r="E26" s="9">
        <v>0</v>
      </c>
      <c r="F26" s="9">
        <v>0</v>
      </c>
      <c r="G26" s="12">
        <v>0</v>
      </c>
      <c r="H26" s="12">
        <v>0</v>
      </c>
      <c r="I26" s="35">
        <v>0</v>
      </c>
      <c r="J26" s="105">
        <v>0</v>
      </c>
      <c r="K26" s="80">
        <v>15000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35">
        <f t="shared" si="2"/>
        <v>15000</v>
      </c>
    </row>
    <row r="27" spans="1:17" ht="15.75" x14ac:dyDescent="0.25">
      <c r="A27" s="6">
        <f t="shared" si="3"/>
        <v>18</v>
      </c>
      <c r="B27" s="135" t="s">
        <v>156</v>
      </c>
      <c r="C27" s="111" t="s">
        <v>84</v>
      </c>
      <c r="D27" s="4">
        <v>53125</v>
      </c>
      <c r="E27" s="9">
        <v>0</v>
      </c>
      <c r="F27" s="9">
        <v>0</v>
      </c>
      <c r="G27" s="12">
        <v>0</v>
      </c>
      <c r="H27" s="12">
        <v>0</v>
      </c>
      <c r="I27" s="35">
        <v>0</v>
      </c>
      <c r="J27" s="105">
        <v>0</v>
      </c>
      <c r="K27" s="80">
        <v>12500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35">
        <f t="shared" si="2"/>
        <v>12500</v>
      </c>
    </row>
    <row r="28" spans="1:17" ht="15.75" x14ac:dyDescent="0.25">
      <c r="A28" s="6">
        <f t="shared" si="3"/>
        <v>19</v>
      </c>
      <c r="B28" s="135" t="s">
        <v>157</v>
      </c>
      <c r="C28" s="104" t="s">
        <v>85</v>
      </c>
      <c r="D28" s="4">
        <v>48000</v>
      </c>
      <c r="E28" s="9">
        <v>0</v>
      </c>
      <c r="F28" s="9">
        <v>0</v>
      </c>
      <c r="G28" s="12">
        <v>0</v>
      </c>
      <c r="H28" s="12">
        <v>0</v>
      </c>
      <c r="I28" s="35">
        <v>0</v>
      </c>
      <c r="J28" s="105">
        <v>0</v>
      </c>
      <c r="K28" s="80">
        <v>12000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35">
        <f t="shared" si="2"/>
        <v>12000</v>
      </c>
    </row>
    <row r="29" spans="1:17" ht="15.75" x14ac:dyDescent="0.25">
      <c r="A29" s="6">
        <f t="shared" si="3"/>
        <v>20</v>
      </c>
      <c r="B29" s="135" t="s">
        <v>158</v>
      </c>
      <c r="C29" s="111" t="s">
        <v>86</v>
      </c>
      <c r="D29" s="4">
        <v>36500</v>
      </c>
      <c r="E29" s="9">
        <v>0</v>
      </c>
      <c r="F29" s="9">
        <v>0</v>
      </c>
      <c r="G29" s="12">
        <v>0</v>
      </c>
      <c r="H29" s="12">
        <v>0</v>
      </c>
      <c r="I29" s="35">
        <v>0</v>
      </c>
      <c r="J29" s="105">
        <v>0</v>
      </c>
      <c r="K29" s="80">
        <v>8000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35">
        <f t="shared" si="2"/>
        <v>8000</v>
      </c>
    </row>
    <row r="30" spans="1:17" ht="15.75" x14ac:dyDescent="0.25">
      <c r="A30" s="6">
        <f t="shared" si="3"/>
        <v>21</v>
      </c>
      <c r="B30" s="135" t="s">
        <v>159</v>
      </c>
      <c r="C30" s="111" t="s">
        <v>87</v>
      </c>
      <c r="D30" s="4">
        <v>48000</v>
      </c>
      <c r="E30" s="9">
        <v>0</v>
      </c>
      <c r="F30" s="9">
        <v>0</v>
      </c>
      <c r="G30" s="12">
        <v>0</v>
      </c>
      <c r="H30" s="12">
        <v>0</v>
      </c>
      <c r="I30" s="35">
        <v>0</v>
      </c>
      <c r="J30" s="105">
        <v>0</v>
      </c>
      <c r="K30" s="80">
        <v>12000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35">
        <f t="shared" si="2"/>
        <v>12000</v>
      </c>
    </row>
    <row r="31" spans="1:17" ht="15.75" x14ac:dyDescent="0.25">
      <c r="A31" s="6">
        <f t="shared" si="3"/>
        <v>22</v>
      </c>
      <c r="B31" s="135" t="s">
        <v>160</v>
      </c>
      <c r="C31" s="111" t="s">
        <v>88</v>
      </c>
      <c r="D31" s="4">
        <v>48000</v>
      </c>
      <c r="E31" s="9">
        <v>0</v>
      </c>
      <c r="F31" s="9">
        <v>0</v>
      </c>
      <c r="G31" s="12">
        <v>0</v>
      </c>
      <c r="H31" s="12">
        <v>0</v>
      </c>
      <c r="I31" s="35">
        <v>0</v>
      </c>
      <c r="J31" s="105">
        <v>0</v>
      </c>
      <c r="K31" s="80">
        <v>12000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35">
        <f t="shared" si="2"/>
        <v>12000</v>
      </c>
    </row>
    <row r="32" spans="1:17" ht="15.75" x14ac:dyDescent="0.25">
      <c r="A32" s="6">
        <f t="shared" si="3"/>
        <v>23</v>
      </c>
      <c r="B32" s="135" t="s">
        <v>161</v>
      </c>
      <c r="C32" s="115" t="s">
        <v>89</v>
      </c>
      <c r="D32" s="4">
        <v>32000</v>
      </c>
      <c r="E32" s="9">
        <v>0</v>
      </c>
      <c r="F32" s="9">
        <v>0</v>
      </c>
      <c r="G32" s="12">
        <v>0</v>
      </c>
      <c r="H32" s="12">
        <v>0</v>
      </c>
      <c r="I32" s="35">
        <v>0</v>
      </c>
      <c r="J32" s="105">
        <v>0</v>
      </c>
      <c r="K32" s="80">
        <v>8000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35">
        <f t="shared" si="2"/>
        <v>8000</v>
      </c>
    </row>
    <row r="33" spans="1:17" ht="15.75" x14ac:dyDescent="0.25">
      <c r="A33" s="6">
        <f t="shared" si="3"/>
        <v>24</v>
      </c>
      <c r="B33" s="135" t="s">
        <v>162</v>
      </c>
      <c r="C33" s="115" t="s">
        <v>90</v>
      </c>
      <c r="D33" s="4">
        <v>32000</v>
      </c>
      <c r="E33" s="9">
        <v>0</v>
      </c>
      <c r="F33" s="9">
        <v>0</v>
      </c>
      <c r="G33" s="12">
        <v>0</v>
      </c>
      <c r="H33" s="12">
        <v>0</v>
      </c>
      <c r="I33" s="35">
        <v>0</v>
      </c>
      <c r="J33" s="105">
        <v>0</v>
      </c>
      <c r="K33" s="80">
        <v>8000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5">
        <f t="shared" si="2"/>
        <v>8000</v>
      </c>
    </row>
    <row r="34" spans="1:17" ht="15.75" x14ac:dyDescent="0.25">
      <c r="A34" s="6">
        <f t="shared" si="3"/>
        <v>25</v>
      </c>
      <c r="B34" s="135" t="s">
        <v>163</v>
      </c>
      <c r="C34" s="116" t="s">
        <v>91</v>
      </c>
      <c r="D34" s="138">
        <v>28000</v>
      </c>
      <c r="E34" s="9">
        <v>0</v>
      </c>
      <c r="F34" s="9">
        <v>0</v>
      </c>
      <c r="G34" s="12">
        <v>0</v>
      </c>
      <c r="H34" s="12">
        <v>0</v>
      </c>
      <c r="I34" s="35">
        <v>0</v>
      </c>
      <c r="J34" s="137">
        <v>0</v>
      </c>
      <c r="K34" s="136">
        <v>7000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5">
        <f t="shared" si="2"/>
        <v>7000</v>
      </c>
    </row>
    <row r="35" spans="1:17" ht="15.75" x14ac:dyDescent="0.25">
      <c r="A35" s="6">
        <f t="shared" si="3"/>
        <v>26</v>
      </c>
      <c r="B35" s="135" t="s">
        <v>164</v>
      </c>
      <c r="C35" s="111" t="s">
        <v>92</v>
      </c>
      <c r="D35" s="4">
        <v>72000</v>
      </c>
      <c r="E35" s="9">
        <v>0</v>
      </c>
      <c r="F35" s="9">
        <v>0</v>
      </c>
      <c r="G35" s="12">
        <v>0</v>
      </c>
      <c r="H35" s="12">
        <v>0</v>
      </c>
      <c r="I35" s="35">
        <v>0</v>
      </c>
      <c r="J35" s="105">
        <v>0</v>
      </c>
      <c r="K35" s="80">
        <v>12000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35">
        <f t="shared" si="2"/>
        <v>12000</v>
      </c>
    </row>
    <row r="36" spans="1:17" ht="15.75" x14ac:dyDescent="0.25">
      <c r="A36" s="6">
        <f t="shared" si="3"/>
        <v>27</v>
      </c>
      <c r="B36" s="135" t="s">
        <v>165</v>
      </c>
      <c r="C36" s="111" t="s">
        <v>93</v>
      </c>
      <c r="D36" s="105">
        <v>60000</v>
      </c>
      <c r="E36" s="9">
        <v>0</v>
      </c>
      <c r="F36" s="9">
        <v>0</v>
      </c>
      <c r="G36" s="12">
        <v>0</v>
      </c>
      <c r="H36" s="12">
        <v>0</v>
      </c>
      <c r="I36" s="35">
        <v>0</v>
      </c>
      <c r="J36" s="105">
        <v>0</v>
      </c>
      <c r="K36" s="80">
        <v>10000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35">
        <f t="shared" si="2"/>
        <v>10000</v>
      </c>
    </row>
    <row r="37" spans="1:17" ht="15.75" x14ac:dyDescent="0.25">
      <c r="A37" s="6">
        <f t="shared" si="3"/>
        <v>28</v>
      </c>
      <c r="B37" s="135" t="s">
        <v>166</v>
      </c>
      <c r="C37" s="111" t="s">
        <v>94</v>
      </c>
      <c r="D37" s="4">
        <v>42000</v>
      </c>
      <c r="E37" s="9">
        <v>0</v>
      </c>
      <c r="F37" s="9">
        <v>0</v>
      </c>
      <c r="G37" s="12">
        <v>0</v>
      </c>
      <c r="H37" s="12">
        <v>0</v>
      </c>
      <c r="I37" s="35">
        <v>0</v>
      </c>
      <c r="J37" s="105">
        <v>0</v>
      </c>
      <c r="K37" s="80">
        <v>7000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35">
        <f t="shared" si="2"/>
        <v>7000</v>
      </c>
    </row>
    <row r="38" spans="1:17" ht="15.75" x14ac:dyDescent="0.25">
      <c r="A38" s="6">
        <f t="shared" si="3"/>
        <v>29</v>
      </c>
      <c r="B38" s="135" t="s">
        <v>167</v>
      </c>
      <c r="C38" s="104" t="s">
        <v>95</v>
      </c>
      <c r="D38" s="4">
        <v>24000</v>
      </c>
      <c r="E38" s="9">
        <v>0</v>
      </c>
      <c r="F38" s="9">
        <v>0</v>
      </c>
      <c r="G38" s="12">
        <v>0</v>
      </c>
      <c r="H38" s="12">
        <v>0</v>
      </c>
      <c r="I38" s="35">
        <v>0</v>
      </c>
      <c r="J38" s="105">
        <v>0</v>
      </c>
      <c r="K38" s="80">
        <v>6000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35">
        <f t="shared" si="2"/>
        <v>6000</v>
      </c>
    </row>
    <row r="39" spans="1:17" ht="15.75" x14ac:dyDescent="0.25">
      <c r="A39" s="6">
        <f t="shared" si="3"/>
        <v>30</v>
      </c>
      <c r="B39" s="135" t="s">
        <v>168</v>
      </c>
      <c r="C39" s="111" t="s">
        <v>96</v>
      </c>
      <c r="D39" s="4">
        <v>24000</v>
      </c>
      <c r="E39" s="9">
        <v>0</v>
      </c>
      <c r="F39" s="9">
        <v>0</v>
      </c>
      <c r="G39" s="12">
        <v>0</v>
      </c>
      <c r="H39" s="12">
        <v>0</v>
      </c>
      <c r="I39" s="35">
        <v>0</v>
      </c>
      <c r="J39" s="105">
        <v>0</v>
      </c>
      <c r="K39" s="80">
        <v>6000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5">
        <f t="shared" si="2"/>
        <v>6000</v>
      </c>
    </row>
    <row r="40" spans="1:17" ht="15.75" x14ac:dyDescent="0.25">
      <c r="A40" s="6">
        <f t="shared" si="3"/>
        <v>31</v>
      </c>
      <c r="B40" s="135" t="s">
        <v>169</v>
      </c>
      <c r="C40" s="111" t="s">
        <v>97</v>
      </c>
      <c r="D40" s="4">
        <v>48000</v>
      </c>
      <c r="E40" s="9">
        <v>0</v>
      </c>
      <c r="F40" s="9">
        <v>0</v>
      </c>
      <c r="G40" s="12">
        <v>0</v>
      </c>
      <c r="H40" s="12">
        <v>0</v>
      </c>
      <c r="I40" s="35">
        <v>0</v>
      </c>
      <c r="J40" s="105">
        <v>0</v>
      </c>
      <c r="K40" s="80">
        <v>12000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5">
        <f t="shared" si="2"/>
        <v>12000</v>
      </c>
    </row>
    <row r="41" spans="1:17" ht="15.75" x14ac:dyDescent="0.25">
      <c r="A41" s="6">
        <f t="shared" si="3"/>
        <v>32</v>
      </c>
      <c r="B41" s="135" t="s">
        <v>170</v>
      </c>
      <c r="C41" s="117" t="s">
        <v>98</v>
      </c>
      <c r="D41" s="4">
        <v>48000</v>
      </c>
      <c r="E41" s="9">
        <v>0</v>
      </c>
      <c r="F41" s="9">
        <v>0</v>
      </c>
      <c r="G41" s="12">
        <v>0</v>
      </c>
      <c r="H41" s="12">
        <v>0</v>
      </c>
      <c r="I41" s="35">
        <v>0</v>
      </c>
      <c r="J41" s="105">
        <v>0</v>
      </c>
      <c r="K41" s="80">
        <v>12000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35">
        <f t="shared" si="2"/>
        <v>12000</v>
      </c>
    </row>
    <row r="42" spans="1:17" ht="15.75" x14ac:dyDescent="0.25">
      <c r="A42" s="6">
        <f t="shared" si="3"/>
        <v>33</v>
      </c>
      <c r="B42" s="135" t="s">
        <v>171</v>
      </c>
      <c r="C42" s="104" t="s">
        <v>99</v>
      </c>
      <c r="D42" s="4">
        <v>32000</v>
      </c>
      <c r="E42" s="9">
        <v>0</v>
      </c>
      <c r="F42" s="9">
        <v>0</v>
      </c>
      <c r="G42" s="12">
        <v>0</v>
      </c>
      <c r="H42" s="12">
        <v>0</v>
      </c>
      <c r="I42" s="35">
        <v>0</v>
      </c>
      <c r="J42" s="105">
        <v>0</v>
      </c>
      <c r="K42" s="80">
        <v>8000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35">
        <f t="shared" si="2"/>
        <v>8000</v>
      </c>
    </row>
    <row r="43" spans="1:17" ht="15.75" x14ac:dyDescent="0.25">
      <c r="A43" s="6">
        <f t="shared" si="3"/>
        <v>34</v>
      </c>
      <c r="B43" s="135" t="s">
        <v>172</v>
      </c>
      <c r="C43" s="115" t="s">
        <v>100</v>
      </c>
      <c r="D43" s="4">
        <v>32000</v>
      </c>
      <c r="E43" s="9">
        <v>0</v>
      </c>
      <c r="F43" s="9">
        <v>0</v>
      </c>
      <c r="G43" s="12">
        <v>0</v>
      </c>
      <c r="H43" s="12">
        <v>0</v>
      </c>
      <c r="I43" s="35">
        <v>0</v>
      </c>
      <c r="J43" s="105">
        <v>0</v>
      </c>
      <c r="K43" s="80">
        <v>8000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35">
        <f t="shared" si="2"/>
        <v>8000</v>
      </c>
    </row>
    <row r="44" spans="1:17" ht="15.75" x14ac:dyDescent="0.25">
      <c r="A44" s="6">
        <f t="shared" si="3"/>
        <v>35</v>
      </c>
      <c r="B44" s="135" t="s">
        <v>173</v>
      </c>
      <c r="C44" s="118" t="s">
        <v>101</v>
      </c>
      <c r="D44" s="4">
        <v>32000</v>
      </c>
      <c r="E44" s="9">
        <v>0</v>
      </c>
      <c r="F44" s="9">
        <v>0</v>
      </c>
      <c r="G44" s="12">
        <v>0</v>
      </c>
      <c r="H44" s="12">
        <v>0</v>
      </c>
      <c r="I44" s="35">
        <v>0</v>
      </c>
      <c r="J44" s="105">
        <v>0</v>
      </c>
      <c r="K44" s="80">
        <v>8000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35">
        <f t="shared" si="2"/>
        <v>8000</v>
      </c>
    </row>
    <row r="45" spans="1:17" ht="15.75" x14ac:dyDescent="0.25">
      <c r="A45" s="6">
        <f t="shared" si="3"/>
        <v>36</v>
      </c>
      <c r="B45" s="135" t="s">
        <v>174</v>
      </c>
      <c r="C45" s="117" t="s">
        <v>102</v>
      </c>
      <c r="D45" s="4">
        <v>36000</v>
      </c>
      <c r="E45" s="9">
        <v>0</v>
      </c>
      <c r="F45" s="9">
        <v>0</v>
      </c>
      <c r="G45" s="12">
        <v>0</v>
      </c>
      <c r="H45" s="12">
        <v>0</v>
      </c>
      <c r="I45" s="35">
        <v>0</v>
      </c>
      <c r="J45" s="105">
        <v>0</v>
      </c>
      <c r="K45" s="80">
        <v>12000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35">
        <f t="shared" si="2"/>
        <v>12000</v>
      </c>
    </row>
    <row r="46" spans="1:17" ht="15.75" x14ac:dyDescent="0.25">
      <c r="A46" s="6">
        <f t="shared" si="3"/>
        <v>37</v>
      </c>
      <c r="B46" s="135" t="s">
        <v>175</v>
      </c>
      <c r="C46" s="111" t="s">
        <v>103</v>
      </c>
      <c r="D46" s="4">
        <v>28000</v>
      </c>
      <c r="E46" s="9">
        <v>0</v>
      </c>
      <c r="F46" s="9">
        <v>0</v>
      </c>
      <c r="G46" s="12">
        <v>0</v>
      </c>
      <c r="H46" s="12">
        <v>0</v>
      </c>
      <c r="I46" s="35">
        <v>0</v>
      </c>
      <c r="J46" s="105">
        <v>0</v>
      </c>
      <c r="K46" s="80">
        <v>7000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5">
        <f t="shared" si="2"/>
        <v>7000</v>
      </c>
    </row>
    <row r="47" spans="1:17" ht="15.75" x14ac:dyDescent="0.25">
      <c r="A47" s="6">
        <f t="shared" si="3"/>
        <v>38</v>
      </c>
      <c r="B47" s="135" t="s">
        <v>178</v>
      </c>
      <c r="C47" s="115" t="s">
        <v>106</v>
      </c>
      <c r="D47" s="4">
        <v>32000</v>
      </c>
      <c r="E47" s="9">
        <v>0</v>
      </c>
      <c r="F47" s="9">
        <v>0</v>
      </c>
      <c r="G47" s="12">
        <v>0</v>
      </c>
      <c r="H47" s="12">
        <v>0</v>
      </c>
      <c r="I47" s="35">
        <v>0</v>
      </c>
      <c r="J47" s="105">
        <v>0</v>
      </c>
      <c r="K47" s="80">
        <v>10000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5">
        <f t="shared" si="2"/>
        <v>10000</v>
      </c>
    </row>
    <row r="48" spans="1:17" ht="15.75" x14ac:dyDescent="0.25">
      <c r="A48" s="6">
        <f t="shared" si="3"/>
        <v>39</v>
      </c>
      <c r="B48" s="135" t="s">
        <v>43</v>
      </c>
      <c r="C48" s="111" t="s">
        <v>53</v>
      </c>
      <c r="D48" s="105">
        <v>21000</v>
      </c>
      <c r="E48" s="9">
        <v>0</v>
      </c>
      <c r="F48" s="9">
        <v>0</v>
      </c>
      <c r="G48" s="12">
        <v>0</v>
      </c>
      <c r="H48" s="12">
        <v>0</v>
      </c>
      <c r="I48" s="35">
        <v>0</v>
      </c>
      <c r="J48" s="105">
        <v>0</v>
      </c>
      <c r="K48" s="80">
        <v>7000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35">
        <f t="shared" si="2"/>
        <v>7000</v>
      </c>
    </row>
    <row r="49" spans="1:17" ht="15.75" x14ac:dyDescent="0.25">
      <c r="A49" s="6">
        <f t="shared" si="3"/>
        <v>40</v>
      </c>
      <c r="B49" s="135" t="s">
        <v>44</v>
      </c>
      <c r="C49" s="104" t="s">
        <v>54</v>
      </c>
      <c r="D49" s="105">
        <v>48000</v>
      </c>
      <c r="E49" s="9">
        <v>0</v>
      </c>
      <c r="F49" s="9">
        <v>0</v>
      </c>
      <c r="G49" s="12">
        <v>0</v>
      </c>
      <c r="H49" s="12">
        <v>0</v>
      </c>
      <c r="I49" s="35">
        <v>0</v>
      </c>
      <c r="J49" s="105">
        <v>0</v>
      </c>
      <c r="K49" s="80">
        <v>12000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35">
        <f t="shared" si="2"/>
        <v>12000</v>
      </c>
    </row>
    <row r="50" spans="1:17" ht="15.75" x14ac:dyDescent="0.25">
      <c r="A50" s="6">
        <f t="shared" si="3"/>
        <v>41</v>
      </c>
      <c r="B50" s="135" t="s">
        <v>45</v>
      </c>
      <c r="C50" s="114" t="s">
        <v>55</v>
      </c>
      <c r="D50" s="105">
        <v>28000</v>
      </c>
      <c r="E50" s="9">
        <v>0</v>
      </c>
      <c r="F50" s="9">
        <v>0</v>
      </c>
      <c r="G50" s="12">
        <v>0</v>
      </c>
      <c r="H50" s="12">
        <v>0</v>
      </c>
      <c r="I50" s="35">
        <v>0</v>
      </c>
      <c r="J50" s="105">
        <v>0</v>
      </c>
      <c r="K50" s="80">
        <v>7000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5">
        <f t="shared" si="2"/>
        <v>7000</v>
      </c>
    </row>
    <row r="51" spans="1:17" ht="15.75" x14ac:dyDescent="0.25">
      <c r="A51" s="6">
        <f t="shared" si="3"/>
        <v>42</v>
      </c>
      <c r="B51" s="135" t="s">
        <v>46</v>
      </c>
      <c r="C51" s="111" t="s">
        <v>56</v>
      </c>
      <c r="D51" s="105">
        <v>28000</v>
      </c>
      <c r="E51" s="9">
        <v>0</v>
      </c>
      <c r="F51" s="9">
        <v>0</v>
      </c>
      <c r="G51" s="12">
        <v>0</v>
      </c>
      <c r="H51" s="12">
        <v>0</v>
      </c>
      <c r="I51" s="35">
        <v>0</v>
      </c>
      <c r="J51" s="105">
        <v>0</v>
      </c>
      <c r="K51" s="80">
        <v>7000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35">
        <f t="shared" si="2"/>
        <v>7000</v>
      </c>
    </row>
    <row r="52" spans="1:17" ht="15.75" x14ac:dyDescent="0.25">
      <c r="A52" s="6">
        <f t="shared" si="3"/>
        <v>43</v>
      </c>
      <c r="B52" s="135" t="s">
        <v>47</v>
      </c>
      <c r="C52" s="111" t="s">
        <v>57</v>
      </c>
      <c r="D52" s="105">
        <v>28000</v>
      </c>
      <c r="E52" s="9">
        <v>0</v>
      </c>
      <c r="F52" s="9">
        <v>0</v>
      </c>
      <c r="G52" s="12">
        <v>0</v>
      </c>
      <c r="H52" s="12">
        <v>0</v>
      </c>
      <c r="I52" s="35">
        <v>0</v>
      </c>
      <c r="J52" s="105">
        <v>0</v>
      </c>
      <c r="K52" s="80">
        <v>7000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5">
        <f t="shared" si="2"/>
        <v>7000</v>
      </c>
    </row>
    <row r="53" spans="1:17" ht="15.75" x14ac:dyDescent="0.25">
      <c r="A53" s="6">
        <f t="shared" si="3"/>
        <v>44</v>
      </c>
      <c r="B53" s="135" t="s">
        <v>179</v>
      </c>
      <c r="C53" s="110" t="s">
        <v>107</v>
      </c>
      <c r="D53" s="105">
        <v>18000</v>
      </c>
      <c r="E53" s="9">
        <v>0</v>
      </c>
      <c r="F53" s="9">
        <v>0</v>
      </c>
      <c r="G53" s="12">
        <v>0</v>
      </c>
      <c r="H53" s="12">
        <v>0</v>
      </c>
      <c r="I53" s="35">
        <v>0</v>
      </c>
      <c r="J53" s="105">
        <v>0</v>
      </c>
      <c r="K53" s="80">
        <v>6000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5">
        <f t="shared" si="2"/>
        <v>6000</v>
      </c>
    </row>
    <row r="54" spans="1:17" ht="15.75" x14ac:dyDescent="0.25">
      <c r="A54" s="6">
        <f t="shared" si="3"/>
        <v>45</v>
      </c>
      <c r="B54" s="135" t="s">
        <v>180</v>
      </c>
      <c r="C54" s="110" t="s">
        <v>108</v>
      </c>
      <c r="D54" s="105">
        <v>18000</v>
      </c>
      <c r="E54" s="9">
        <v>0</v>
      </c>
      <c r="F54" s="9">
        <v>0</v>
      </c>
      <c r="G54" s="12">
        <v>0</v>
      </c>
      <c r="H54" s="12">
        <v>0</v>
      </c>
      <c r="I54" s="35">
        <v>0</v>
      </c>
      <c r="J54" s="105">
        <v>0</v>
      </c>
      <c r="K54" s="80">
        <v>6000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35">
        <f t="shared" si="2"/>
        <v>6000</v>
      </c>
    </row>
    <row r="55" spans="1:17" ht="15.75" x14ac:dyDescent="0.25">
      <c r="A55" s="6">
        <f t="shared" si="3"/>
        <v>46</v>
      </c>
      <c r="B55" s="135" t="s">
        <v>48</v>
      </c>
      <c r="C55" s="104" t="s">
        <v>58</v>
      </c>
      <c r="D55" s="105">
        <v>72000</v>
      </c>
      <c r="E55" s="9">
        <v>0</v>
      </c>
      <c r="F55" s="9">
        <v>0</v>
      </c>
      <c r="G55" s="12">
        <v>0</v>
      </c>
      <c r="H55" s="12">
        <v>0</v>
      </c>
      <c r="I55" s="35">
        <v>0</v>
      </c>
      <c r="J55" s="105">
        <v>0</v>
      </c>
      <c r="K55" s="80">
        <v>12000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35">
        <f t="shared" si="2"/>
        <v>12000</v>
      </c>
    </row>
    <row r="56" spans="1:17" ht="15.75" x14ac:dyDescent="0.25">
      <c r="A56" s="6">
        <f t="shared" si="3"/>
        <v>47</v>
      </c>
      <c r="B56" s="135" t="s">
        <v>181</v>
      </c>
      <c r="C56" s="104" t="s">
        <v>109</v>
      </c>
      <c r="D56" s="105">
        <v>90000</v>
      </c>
      <c r="E56" s="9">
        <v>0</v>
      </c>
      <c r="F56" s="9">
        <v>0</v>
      </c>
      <c r="G56" s="12">
        <v>0</v>
      </c>
      <c r="H56" s="12">
        <v>0</v>
      </c>
      <c r="I56" s="35">
        <v>0</v>
      </c>
      <c r="J56" s="105">
        <v>0</v>
      </c>
      <c r="K56" s="80">
        <v>25000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35">
        <f t="shared" si="2"/>
        <v>25000</v>
      </c>
    </row>
    <row r="57" spans="1:17" ht="15.75" x14ac:dyDescent="0.25">
      <c r="A57" s="6">
        <f t="shared" si="3"/>
        <v>48</v>
      </c>
      <c r="B57" s="135" t="s">
        <v>182</v>
      </c>
      <c r="C57" s="111" t="s">
        <v>110</v>
      </c>
      <c r="D57" s="105">
        <v>18000</v>
      </c>
      <c r="E57" s="9">
        <v>0</v>
      </c>
      <c r="F57" s="9">
        <v>0</v>
      </c>
      <c r="G57" s="12">
        <v>0</v>
      </c>
      <c r="H57" s="12">
        <v>0</v>
      </c>
      <c r="I57" s="35">
        <v>0</v>
      </c>
      <c r="J57" s="105">
        <v>0</v>
      </c>
      <c r="K57" s="80">
        <v>6000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35">
        <f t="shared" si="2"/>
        <v>6000</v>
      </c>
    </row>
    <row r="58" spans="1:17" ht="15.75" x14ac:dyDescent="0.25">
      <c r="A58" s="6">
        <f t="shared" si="3"/>
        <v>49</v>
      </c>
      <c r="B58" s="135" t="s">
        <v>183</v>
      </c>
      <c r="C58" s="104" t="s">
        <v>111</v>
      </c>
      <c r="D58" s="105">
        <v>72000</v>
      </c>
      <c r="E58" s="9">
        <v>0</v>
      </c>
      <c r="F58" s="9">
        <v>0</v>
      </c>
      <c r="G58" s="12">
        <v>0</v>
      </c>
      <c r="H58" s="12">
        <v>0</v>
      </c>
      <c r="I58" s="35">
        <v>0</v>
      </c>
      <c r="J58" s="105">
        <v>0</v>
      </c>
      <c r="K58" s="80">
        <v>12000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5">
        <f t="shared" si="2"/>
        <v>12000</v>
      </c>
    </row>
    <row r="59" spans="1:17" ht="15.75" x14ac:dyDescent="0.25">
      <c r="A59" s="6">
        <f t="shared" si="3"/>
        <v>50</v>
      </c>
      <c r="B59" s="135" t="s">
        <v>49</v>
      </c>
      <c r="C59" s="111" t="s">
        <v>59</v>
      </c>
      <c r="D59" s="105">
        <v>28000</v>
      </c>
      <c r="E59" s="9">
        <v>0</v>
      </c>
      <c r="F59" s="9">
        <v>0</v>
      </c>
      <c r="G59" s="12">
        <v>0</v>
      </c>
      <c r="H59" s="12">
        <v>0</v>
      </c>
      <c r="I59" s="35">
        <v>0</v>
      </c>
      <c r="J59" s="105">
        <v>0</v>
      </c>
      <c r="K59" s="80">
        <v>7000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5">
        <f t="shared" si="2"/>
        <v>7000</v>
      </c>
    </row>
    <row r="60" spans="1:17" ht="15.75" x14ac:dyDescent="0.25">
      <c r="A60" s="6">
        <f t="shared" si="3"/>
        <v>51</v>
      </c>
      <c r="B60" s="135" t="s">
        <v>184</v>
      </c>
      <c r="C60" s="111" t="s">
        <v>112</v>
      </c>
      <c r="D60" s="105">
        <v>34000</v>
      </c>
      <c r="E60" s="9">
        <v>0</v>
      </c>
      <c r="F60" s="9">
        <v>0</v>
      </c>
      <c r="G60" s="12">
        <v>0</v>
      </c>
      <c r="H60" s="12">
        <v>0</v>
      </c>
      <c r="I60" s="35">
        <v>0</v>
      </c>
      <c r="J60" s="105">
        <v>0</v>
      </c>
      <c r="K60" s="80">
        <v>8500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5">
        <f t="shared" si="2"/>
        <v>8500</v>
      </c>
    </row>
    <row r="61" spans="1:17" ht="15.75" x14ac:dyDescent="0.25">
      <c r="A61" s="6">
        <f t="shared" si="3"/>
        <v>52</v>
      </c>
      <c r="B61" s="135" t="s">
        <v>185</v>
      </c>
      <c r="C61" s="111" t="s">
        <v>113</v>
      </c>
      <c r="D61" s="105">
        <v>72000</v>
      </c>
      <c r="E61" s="9">
        <v>0</v>
      </c>
      <c r="F61" s="9">
        <v>0</v>
      </c>
      <c r="G61" s="12">
        <v>0</v>
      </c>
      <c r="H61" s="12">
        <v>0</v>
      </c>
      <c r="I61" s="35">
        <v>0</v>
      </c>
      <c r="J61" s="105">
        <v>0</v>
      </c>
      <c r="K61" s="80">
        <v>12000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35">
        <f t="shared" si="2"/>
        <v>12000</v>
      </c>
    </row>
    <row r="62" spans="1:17" ht="15.75" x14ac:dyDescent="0.25">
      <c r="A62" s="6">
        <f t="shared" si="3"/>
        <v>53</v>
      </c>
      <c r="B62" s="135" t="s">
        <v>50</v>
      </c>
      <c r="C62" s="111" t="s">
        <v>60</v>
      </c>
      <c r="D62" s="105">
        <v>28000</v>
      </c>
      <c r="E62" s="9">
        <v>0</v>
      </c>
      <c r="F62" s="9">
        <v>0</v>
      </c>
      <c r="G62" s="12">
        <v>0</v>
      </c>
      <c r="H62" s="12">
        <v>0</v>
      </c>
      <c r="I62" s="35">
        <v>0</v>
      </c>
      <c r="J62" s="105">
        <v>0</v>
      </c>
      <c r="K62" s="80">
        <v>7000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35">
        <f t="shared" si="2"/>
        <v>7000</v>
      </c>
    </row>
    <row r="63" spans="1:17" ht="15.75" x14ac:dyDescent="0.25">
      <c r="A63" s="6">
        <f t="shared" si="3"/>
        <v>54</v>
      </c>
      <c r="B63" s="135" t="s">
        <v>186</v>
      </c>
      <c r="C63" s="111" t="s">
        <v>114</v>
      </c>
      <c r="D63" s="105">
        <v>12000</v>
      </c>
      <c r="E63" s="9">
        <v>0</v>
      </c>
      <c r="F63" s="9">
        <v>0</v>
      </c>
      <c r="G63" s="12">
        <v>0</v>
      </c>
      <c r="H63" s="12">
        <v>0</v>
      </c>
      <c r="I63" s="35">
        <v>0</v>
      </c>
      <c r="J63" s="105">
        <v>0</v>
      </c>
      <c r="K63" s="80">
        <v>3000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5">
        <f t="shared" si="2"/>
        <v>3000</v>
      </c>
    </row>
    <row r="64" spans="1:17" ht="15.75" x14ac:dyDescent="0.25">
      <c r="A64" s="6">
        <f t="shared" si="3"/>
        <v>55</v>
      </c>
      <c r="B64" s="135" t="s">
        <v>187</v>
      </c>
      <c r="C64" s="114" t="s">
        <v>115</v>
      </c>
      <c r="D64" s="105">
        <v>12000</v>
      </c>
      <c r="E64" s="9">
        <v>0</v>
      </c>
      <c r="F64" s="9">
        <v>0</v>
      </c>
      <c r="G64" s="12">
        <v>0</v>
      </c>
      <c r="H64" s="12">
        <v>0</v>
      </c>
      <c r="I64" s="35">
        <v>0</v>
      </c>
      <c r="J64" s="105">
        <v>0</v>
      </c>
      <c r="K64" s="80">
        <v>3000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35">
        <f t="shared" si="2"/>
        <v>3000</v>
      </c>
    </row>
    <row r="65" spans="1:17" ht="15.75" x14ac:dyDescent="0.25">
      <c r="A65" s="6">
        <f t="shared" si="3"/>
        <v>56</v>
      </c>
      <c r="B65" s="135" t="s">
        <v>188</v>
      </c>
      <c r="C65" s="111" t="s">
        <v>116</v>
      </c>
      <c r="D65" s="105">
        <v>12000</v>
      </c>
      <c r="E65" s="9">
        <v>0</v>
      </c>
      <c r="F65" s="9">
        <v>0</v>
      </c>
      <c r="G65" s="12">
        <v>0</v>
      </c>
      <c r="H65" s="12">
        <v>0</v>
      </c>
      <c r="I65" s="35">
        <v>0</v>
      </c>
      <c r="J65" s="105">
        <v>0</v>
      </c>
      <c r="K65" s="80">
        <v>3000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35">
        <f t="shared" si="2"/>
        <v>3000</v>
      </c>
    </row>
    <row r="66" spans="1:17" ht="15.75" x14ac:dyDescent="0.25">
      <c r="A66" s="6">
        <f t="shared" si="3"/>
        <v>57</v>
      </c>
      <c r="B66" s="135" t="s">
        <v>189</v>
      </c>
      <c r="C66" s="115" t="s">
        <v>117</v>
      </c>
      <c r="D66" s="105">
        <v>12000</v>
      </c>
      <c r="E66" s="9">
        <v>0</v>
      </c>
      <c r="F66" s="9">
        <v>0</v>
      </c>
      <c r="G66" s="12">
        <v>0</v>
      </c>
      <c r="H66" s="12">
        <v>0</v>
      </c>
      <c r="I66" s="35">
        <v>0</v>
      </c>
      <c r="J66" s="105">
        <v>0</v>
      </c>
      <c r="K66" s="80">
        <v>3000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35">
        <f t="shared" si="2"/>
        <v>3000</v>
      </c>
    </row>
    <row r="67" spans="1:17" ht="15.75" x14ac:dyDescent="0.25">
      <c r="A67" s="6">
        <f t="shared" si="3"/>
        <v>58</v>
      </c>
      <c r="B67" s="135" t="s">
        <v>190</v>
      </c>
      <c r="C67" s="115" t="s">
        <v>118</v>
      </c>
      <c r="D67" s="105">
        <v>14000</v>
      </c>
      <c r="E67" s="9">
        <v>0</v>
      </c>
      <c r="F67" s="9">
        <v>0</v>
      </c>
      <c r="G67" s="12">
        <v>0</v>
      </c>
      <c r="H67" s="12">
        <v>0</v>
      </c>
      <c r="I67" s="35">
        <v>0</v>
      </c>
      <c r="J67" s="105">
        <v>0</v>
      </c>
      <c r="K67" s="80">
        <v>3500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35">
        <f t="shared" si="2"/>
        <v>3500</v>
      </c>
    </row>
    <row r="68" spans="1:17" ht="15.75" x14ac:dyDescent="0.25">
      <c r="A68" s="6">
        <f t="shared" si="3"/>
        <v>59</v>
      </c>
      <c r="B68" s="135" t="s">
        <v>191</v>
      </c>
      <c r="C68" s="111" t="s">
        <v>119</v>
      </c>
      <c r="D68" s="105">
        <v>12000</v>
      </c>
      <c r="E68" s="9">
        <v>0</v>
      </c>
      <c r="F68" s="9">
        <v>0</v>
      </c>
      <c r="G68" s="12">
        <v>0</v>
      </c>
      <c r="H68" s="12">
        <v>0</v>
      </c>
      <c r="I68" s="35">
        <v>0</v>
      </c>
      <c r="J68" s="105">
        <v>0</v>
      </c>
      <c r="K68" s="80">
        <v>3000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35">
        <f t="shared" si="2"/>
        <v>3000</v>
      </c>
    </row>
    <row r="69" spans="1:17" ht="15.75" x14ac:dyDescent="0.25">
      <c r="A69" s="6">
        <f t="shared" si="3"/>
        <v>60</v>
      </c>
      <c r="B69" s="135" t="s">
        <v>192</v>
      </c>
      <c r="C69" s="115" t="s">
        <v>120</v>
      </c>
      <c r="D69" s="105">
        <v>12000</v>
      </c>
      <c r="E69" s="9">
        <v>0</v>
      </c>
      <c r="F69" s="9">
        <v>0</v>
      </c>
      <c r="G69" s="12">
        <v>0</v>
      </c>
      <c r="H69" s="12">
        <v>0</v>
      </c>
      <c r="I69" s="35">
        <v>0</v>
      </c>
      <c r="J69" s="105">
        <v>0</v>
      </c>
      <c r="K69" s="80">
        <v>3000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35">
        <f t="shared" si="2"/>
        <v>3000</v>
      </c>
    </row>
    <row r="70" spans="1:17" ht="15.75" x14ac:dyDescent="0.25">
      <c r="A70" s="6">
        <f t="shared" si="3"/>
        <v>61</v>
      </c>
      <c r="B70" s="135" t="s">
        <v>193</v>
      </c>
      <c r="C70" s="115" t="s">
        <v>121</v>
      </c>
      <c r="D70" s="105">
        <v>24000</v>
      </c>
      <c r="E70" s="9">
        <v>0</v>
      </c>
      <c r="F70" s="9">
        <v>0</v>
      </c>
      <c r="G70" s="12">
        <v>0</v>
      </c>
      <c r="H70" s="12">
        <v>0</v>
      </c>
      <c r="I70" s="35">
        <v>0</v>
      </c>
      <c r="J70" s="105">
        <v>0</v>
      </c>
      <c r="K70" s="80">
        <v>6000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35">
        <f t="shared" ref="Q70:Q84" si="4">SUM(E70:P70)</f>
        <v>6000</v>
      </c>
    </row>
    <row r="71" spans="1:17" ht="15.75" x14ac:dyDescent="0.25">
      <c r="A71" s="6">
        <f t="shared" ref="A71:A84" si="5">1+A70</f>
        <v>62</v>
      </c>
      <c r="B71" s="135" t="s">
        <v>194</v>
      </c>
      <c r="C71" s="115" t="s">
        <v>122</v>
      </c>
      <c r="D71" s="132">
        <v>10000</v>
      </c>
      <c r="E71" s="9">
        <v>0</v>
      </c>
      <c r="F71" s="9">
        <v>0</v>
      </c>
      <c r="G71" s="12">
        <v>0</v>
      </c>
      <c r="H71" s="12">
        <v>0</v>
      </c>
      <c r="I71" s="35">
        <v>0</v>
      </c>
      <c r="J71" s="132">
        <v>0</v>
      </c>
      <c r="K71" s="80">
        <v>5000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35">
        <f t="shared" si="4"/>
        <v>5000</v>
      </c>
    </row>
    <row r="72" spans="1:17" ht="15.75" x14ac:dyDescent="0.25">
      <c r="A72" s="6">
        <f t="shared" si="5"/>
        <v>63</v>
      </c>
      <c r="B72" s="135" t="s">
        <v>195</v>
      </c>
      <c r="C72" s="115" t="s">
        <v>123</v>
      </c>
      <c r="D72" s="140">
        <v>6000</v>
      </c>
      <c r="E72" s="9">
        <v>0</v>
      </c>
      <c r="F72" s="9">
        <v>0</v>
      </c>
      <c r="G72" s="12">
        <v>0</v>
      </c>
      <c r="H72" s="12">
        <v>0</v>
      </c>
      <c r="I72" s="35">
        <v>0</v>
      </c>
      <c r="J72" s="140">
        <v>0</v>
      </c>
      <c r="K72" s="171">
        <v>3000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5">
        <f t="shared" si="4"/>
        <v>3000</v>
      </c>
    </row>
    <row r="73" spans="1:17" ht="15.75" x14ac:dyDescent="0.25">
      <c r="A73" s="6">
        <f t="shared" si="5"/>
        <v>64</v>
      </c>
      <c r="B73" s="135" t="s">
        <v>196</v>
      </c>
      <c r="C73" s="115" t="s">
        <v>124</v>
      </c>
      <c r="D73" s="132">
        <v>6000</v>
      </c>
      <c r="E73" s="9">
        <v>0</v>
      </c>
      <c r="F73" s="9">
        <v>0</v>
      </c>
      <c r="G73" s="12">
        <v>0</v>
      </c>
      <c r="H73" s="12">
        <v>0</v>
      </c>
      <c r="I73" s="35">
        <v>0</v>
      </c>
      <c r="J73" s="132">
        <v>0</v>
      </c>
      <c r="K73" s="80">
        <v>3000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5">
        <f t="shared" si="4"/>
        <v>3000</v>
      </c>
    </row>
    <row r="74" spans="1:17" ht="15.75" x14ac:dyDescent="0.25">
      <c r="A74" s="6">
        <f t="shared" si="5"/>
        <v>65</v>
      </c>
      <c r="B74" s="135" t="s">
        <v>197</v>
      </c>
      <c r="C74" s="115" t="s">
        <v>125</v>
      </c>
      <c r="D74" s="132">
        <v>6000</v>
      </c>
      <c r="E74" s="9">
        <v>0</v>
      </c>
      <c r="F74" s="9">
        <v>0</v>
      </c>
      <c r="G74" s="12">
        <v>0</v>
      </c>
      <c r="H74" s="12">
        <v>0</v>
      </c>
      <c r="I74" s="35">
        <v>0</v>
      </c>
      <c r="J74" s="132">
        <v>0</v>
      </c>
      <c r="K74" s="80">
        <v>3000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35">
        <f t="shared" si="4"/>
        <v>3000</v>
      </c>
    </row>
    <row r="75" spans="1:17" ht="15.75" x14ac:dyDescent="0.25">
      <c r="A75" s="6">
        <f t="shared" si="5"/>
        <v>66</v>
      </c>
      <c r="B75" s="135" t="s">
        <v>198</v>
      </c>
      <c r="C75" s="115" t="s">
        <v>126</v>
      </c>
      <c r="D75" s="141">
        <v>74000</v>
      </c>
      <c r="E75" s="9">
        <v>0</v>
      </c>
      <c r="F75" s="9">
        <v>0</v>
      </c>
      <c r="G75" s="12">
        <v>0</v>
      </c>
      <c r="H75" s="12">
        <v>0</v>
      </c>
      <c r="I75" s="35">
        <v>0</v>
      </c>
      <c r="J75" s="141">
        <v>0</v>
      </c>
      <c r="K75" s="172">
        <v>15000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35">
        <f t="shared" si="4"/>
        <v>15000</v>
      </c>
    </row>
    <row r="76" spans="1:17" ht="15.75" x14ac:dyDescent="0.25">
      <c r="A76" s="6">
        <f t="shared" si="5"/>
        <v>67</v>
      </c>
      <c r="B76" s="135" t="s">
        <v>199</v>
      </c>
      <c r="C76" s="115" t="s">
        <v>127</v>
      </c>
      <c r="D76" s="142">
        <v>6000</v>
      </c>
      <c r="E76" s="9">
        <v>0</v>
      </c>
      <c r="F76" s="9">
        <v>0</v>
      </c>
      <c r="G76" s="12">
        <v>0</v>
      </c>
      <c r="H76" s="12">
        <v>0</v>
      </c>
      <c r="I76" s="35">
        <v>0</v>
      </c>
      <c r="J76" s="163">
        <v>0</v>
      </c>
      <c r="K76" s="158">
        <v>3000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35">
        <f t="shared" si="4"/>
        <v>3000</v>
      </c>
    </row>
    <row r="77" spans="1:17" ht="15.75" x14ac:dyDescent="0.25">
      <c r="A77" s="6">
        <f t="shared" si="5"/>
        <v>68</v>
      </c>
      <c r="B77" s="135" t="s">
        <v>200</v>
      </c>
      <c r="C77" s="115" t="s">
        <v>128</v>
      </c>
      <c r="D77" s="142">
        <v>6000</v>
      </c>
      <c r="E77" s="9">
        <v>0</v>
      </c>
      <c r="F77" s="9">
        <v>0</v>
      </c>
      <c r="G77" s="12">
        <v>0</v>
      </c>
      <c r="H77" s="12">
        <v>0</v>
      </c>
      <c r="I77" s="35">
        <v>0</v>
      </c>
      <c r="J77" s="163">
        <v>0</v>
      </c>
      <c r="K77" s="158">
        <v>3000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35">
        <f t="shared" si="4"/>
        <v>3000</v>
      </c>
    </row>
    <row r="78" spans="1:17" ht="15.75" x14ac:dyDescent="0.25">
      <c r="A78" s="6">
        <f t="shared" si="5"/>
        <v>69</v>
      </c>
      <c r="B78" s="135" t="s">
        <v>201</v>
      </c>
      <c r="C78" s="115" t="s">
        <v>129</v>
      </c>
      <c r="D78" s="142">
        <v>6000</v>
      </c>
      <c r="E78" s="9">
        <v>0</v>
      </c>
      <c r="F78" s="9">
        <v>0</v>
      </c>
      <c r="G78" s="12">
        <v>0</v>
      </c>
      <c r="H78" s="12">
        <v>0</v>
      </c>
      <c r="I78" s="35">
        <v>0</v>
      </c>
      <c r="J78" s="163">
        <v>0</v>
      </c>
      <c r="K78" s="158">
        <v>3000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35">
        <f t="shared" si="4"/>
        <v>3000</v>
      </c>
    </row>
    <row r="79" spans="1:17" ht="15.75" x14ac:dyDescent="0.25">
      <c r="A79" s="6">
        <f t="shared" si="5"/>
        <v>70</v>
      </c>
      <c r="B79" s="135" t="s">
        <v>202</v>
      </c>
      <c r="C79" s="115" t="s">
        <v>130</v>
      </c>
      <c r="D79" s="142">
        <v>6000</v>
      </c>
      <c r="E79" s="9">
        <v>0</v>
      </c>
      <c r="F79" s="9">
        <v>0</v>
      </c>
      <c r="G79" s="12">
        <v>0</v>
      </c>
      <c r="H79" s="12">
        <v>0</v>
      </c>
      <c r="I79" s="35">
        <v>0</v>
      </c>
      <c r="J79" s="163">
        <v>0</v>
      </c>
      <c r="K79" s="158">
        <v>3000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35">
        <f t="shared" si="4"/>
        <v>3000</v>
      </c>
    </row>
    <row r="80" spans="1:17" ht="15.75" x14ac:dyDescent="0.25">
      <c r="A80" s="6">
        <f t="shared" si="5"/>
        <v>71</v>
      </c>
      <c r="B80" s="135" t="s">
        <v>203</v>
      </c>
      <c r="C80" s="115" t="s">
        <v>131</v>
      </c>
      <c r="D80" s="142">
        <v>6000</v>
      </c>
      <c r="E80" s="9">
        <v>0</v>
      </c>
      <c r="F80" s="9">
        <v>0</v>
      </c>
      <c r="G80" s="12">
        <v>0</v>
      </c>
      <c r="H80" s="12">
        <v>0</v>
      </c>
      <c r="I80" s="35">
        <v>0</v>
      </c>
      <c r="J80" s="163">
        <v>0</v>
      </c>
      <c r="K80" s="158">
        <v>3000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35">
        <f t="shared" si="4"/>
        <v>3000</v>
      </c>
    </row>
    <row r="81" spans="1:20" ht="15.75" x14ac:dyDescent="0.25">
      <c r="A81" s="6">
        <f t="shared" si="5"/>
        <v>72</v>
      </c>
      <c r="B81" s="135" t="s">
        <v>204</v>
      </c>
      <c r="C81" s="115" t="s">
        <v>132</v>
      </c>
      <c r="D81" s="142">
        <v>6000</v>
      </c>
      <c r="E81" s="9">
        <v>0</v>
      </c>
      <c r="F81" s="9">
        <v>0</v>
      </c>
      <c r="G81" s="12">
        <v>0</v>
      </c>
      <c r="H81" s="12">
        <v>0</v>
      </c>
      <c r="I81" s="35">
        <v>0</v>
      </c>
      <c r="J81" s="163">
        <v>0</v>
      </c>
      <c r="K81" s="158">
        <v>3000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35">
        <f t="shared" si="4"/>
        <v>3000</v>
      </c>
    </row>
    <row r="82" spans="1:20" ht="15.75" x14ac:dyDescent="0.25">
      <c r="A82" s="6">
        <f t="shared" si="5"/>
        <v>73</v>
      </c>
      <c r="B82" s="135" t="s">
        <v>205</v>
      </c>
      <c r="C82" s="115" t="s">
        <v>133</v>
      </c>
      <c r="D82" s="142">
        <v>6000</v>
      </c>
      <c r="E82" s="9">
        <v>0</v>
      </c>
      <c r="F82" s="9">
        <v>0</v>
      </c>
      <c r="G82" s="12">
        <v>0</v>
      </c>
      <c r="H82" s="12">
        <v>0</v>
      </c>
      <c r="I82" s="35">
        <v>0</v>
      </c>
      <c r="J82" s="163">
        <v>0</v>
      </c>
      <c r="K82" s="158">
        <v>3000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35">
        <f t="shared" si="4"/>
        <v>3000</v>
      </c>
    </row>
    <row r="83" spans="1:20" ht="15.75" x14ac:dyDescent="0.25">
      <c r="A83" s="6">
        <f t="shared" si="5"/>
        <v>74</v>
      </c>
      <c r="B83" s="135" t="s">
        <v>206</v>
      </c>
      <c r="C83" s="115" t="s">
        <v>134</v>
      </c>
      <c r="D83" s="142">
        <v>6000</v>
      </c>
      <c r="E83" s="9">
        <v>0</v>
      </c>
      <c r="F83" s="9">
        <v>0</v>
      </c>
      <c r="G83" s="12">
        <v>0</v>
      </c>
      <c r="H83" s="12">
        <v>0</v>
      </c>
      <c r="I83" s="35">
        <v>0</v>
      </c>
      <c r="J83" s="163">
        <v>0</v>
      </c>
      <c r="K83" s="158">
        <v>3000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35">
        <f t="shared" si="4"/>
        <v>3000</v>
      </c>
    </row>
    <row r="84" spans="1:20" ht="16.5" thickBot="1" x14ac:dyDescent="0.3">
      <c r="A84" s="6">
        <f t="shared" si="5"/>
        <v>75</v>
      </c>
      <c r="B84" s="139" t="s">
        <v>207</v>
      </c>
      <c r="C84" s="115" t="s">
        <v>135</v>
      </c>
      <c r="D84" s="143">
        <v>6000</v>
      </c>
      <c r="E84" s="9">
        <v>0</v>
      </c>
      <c r="F84" s="9">
        <v>0</v>
      </c>
      <c r="G84" s="12">
        <v>0</v>
      </c>
      <c r="H84" s="12">
        <v>0</v>
      </c>
      <c r="I84" s="35">
        <v>0</v>
      </c>
      <c r="J84" s="164">
        <v>0</v>
      </c>
      <c r="K84" s="173">
        <v>3000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35">
        <f t="shared" si="4"/>
        <v>3000</v>
      </c>
    </row>
    <row r="85" spans="1:20" ht="15.75" thickBot="1" x14ac:dyDescent="0.3">
      <c r="A85" s="245" t="s">
        <v>6</v>
      </c>
      <c r="B85" s="246"/>
      <c r="C85" s="248"/>
      <c r="D85" s="20">
        <f t="shared" ref="D85:Q85" si="6">SUM(D10:D84)</f>
        <v>2307625</v>
      </c>
      <c r="E85" s="20">
        <f t="shared" si="6"/>
        <v>0</v>
      </c>
      <c r="F85" s="20">
        <f t="shared" si="6"/>
        <v>0</v>
      </c>
      <c r="G85" s="20">
        <f t="shared" si="6"/>
        <v>0</v>
      </c>
      <c r="H85" s="20">
        <f t="shared" si="6"/>
        <v>0</v>
      </c>
      <c r="I85" s="107">
        <f t="shared" si="6"/>
        <v>0</v>
      </c>
      <c r="J85" s="107">
        <f t="shared" si="6"/>
        <v>0</v>
      </c>
      <c r="K85" s="168">
        <f t="shared" si="6"/>
        <v>571500</v>
      </c>
      <c r="L85" s="20">
        <f t="shared" si="6"/>
        <v>0</v>
      </c>
      <c r="M85" s="20">
        <f t="shared" si="6"/>
        <v>0</v>
      </c>
      <c r="N85" s="20">
        <f t="shared" si="6"/>
        <v>0</v>
      </c>
      <c r="O85" s="20">
        <f t="shared" si="6"/>
        <v>0</v>
      </c>
      <c r="P85" s="20">
        <f t="shared" si="6"/>
        <v>0</v>
      </c>
      <c r="Q85" s="20">
        <f t="shared" si="6"/>
        <v>571500</v>
      </c>
    </row>
    <row r="86" spans="1:20" ht="15.75" thickBot="1" x14ac:dyDescent="0.3">
      <c r="A86" s="235" t="s">
        <v>12</v>
      </c>
      <c r="B86" s="236"/>
      <c r="C86" s="236"/>
      <c r="D86" s="23">
        <f>SUM(+D7+D9+D85)</f>
        <v>2468625</v>
      </c>
      <c r="E86" s="23">
        <f>E7+E85</f>
        <v>0</v>
      </c>
      <c r="F86" s="23">
        <f>F7+F85</f>
        <v>0</v>
      </c>
      <c r="G86" s="23">
        <f>G7+G85</f>
        <v>0</v>
      </c>
      <c r="H86" s="23">
        <f>H7+H85</f>
        <v>0</v>
      </c>
      <c r="I86" s="108">
        <f>I7+I85</f>
        <v>0</v>
      </c>
      <c r="J86" s="108">
        <f>SUM(J7+J9+J85)</f>
        <v>0</v>
      </c>
      <c r="K86" s="161">
        <f>K7+K85+K9</f>
        <v>616000</v>
      </c>
      <c r="L86" s="23">
        <f>L7+L85</f>
        <v>0</v>
      </c>
      <c r="M86" s="23">
        <f>M7+M85</f>
        <v>0</v>
      </c>
      <c r="N86" s="23">
        <f>N7+N85</f>
        <v>0</v>
      </c>
      <c r="O86" s="23">
        <f>O7+O85</f>
        <v>0</v>
      </c>
      <c r="P86" s="23">
        <f>P7+P85</f>
        <v>0</v>
      </c>
      <c r="Q86" s="23">
        <f>SUM(J86:P86)</f>
        <v>616000</v>
      </c>
    </row>
    <row r="87" spans="1:20" x14ac:dyDescent="0.25">
      <c r="D87" s="1"/>
    </row>
    <row r="88" spans="1:20" ht="21" x14ac:dyDescent="0.35">
      <c r="A88" s="241" t="s">
        <v>14</v>
      </c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</row>
    <row r="89" spans="1:20" s="175" customFormat="1" x14ac:dyDescent="0.25">
      <c r="E89" s="176" t="s">
        <v>35</v>
      </c>
      <c r="F89" s="176" t="s">
        <v>36</v>
      </c>
      <c r="G89" s="176" t="s">
        <v>18</v>
      </c>
      <c r="H89" s="176" t="s">
        <v>19</v>
      </c>
      <c r="I89" s="176" t="s">
        <v>20</v>
      </c>
      <c r="J89" s="176" t="s">
        <v>21</v>
      </c>
      <c r="K89" s="177" t="s">
        <v>17</v>
      </c>
      <c r="L89" s="162" t="s">
        <v>22</v>
      </c>
      <c r="M89" s="176" t="s">
        <v>23</v>
      </c>
      <c r="N89" s="176" t="s">
        <v>24</v>
      </c>
      <c r="O89" s="176" t="s">
        <v>25</v>
      </c>
      <c r="P89" s="176" t="s">
        <v>26</v>
      </c>
      <c r="Q89" s="176"/>
      <c r="R89" s="178"/>
      <c r="S89" s="178"/>
      <c r="T89" s="178"/>
    </row>
    <row r="90" spans="1:20" ht="45" x14ac:dyDescent="0.25">
      <c r="A90" s="103" t="s">
        <v>62</v>
      </c>
      <c r="B90" s="11" t="s">
        <v>1</v>
      </c>
      <c r="C90" s="11" t="s">
        <v>0</v>
      </c>
      <c r="D90" s="11" t="s">
        <v>3</v>
      </c>
      <c r="E90" s="27" t="s">
        <v>28</v>
      </c>
      <c r="F90" s="27" t="s">
        <v>27</v>
      </c>
      <c r="G90" s="50" t="s">
        <v>29</v>
      </c>
      <c r="H90" s="50" t="s">
        <v>8</v>
      </c>
      <c r="I90" s="50" t="s">
        <v>9</v>
      </c>
      <c r="J90" s="50" t="s">
        <v>10</v>
      </c>
      <c r="K90" s="165" t="s">
        <v>30</v>
      </c>
      <c r="L90" s="46" t="s">
        <v>31</v>
      </c>
      <c r="M90" s="30" t="s">
        <v>11</v>
      </c>
      <c r="N90" s="30" t="s">
        <v>32</v>
      </c>
      <c r="O90" s="30" t="s">
        <v>37</v>
      </c>
      <c r="P90" s="30" t="s">
        <v>38</v>
      </c>
      <c r="Q90" s="14" t="s">
        <v>16</v>
      </c>
      <c r="R90" s="37"/>
      <c r="S90" s="37"/>
      <c r="T90" s="38"/>
    </row>
    <row r="91" spans="1:20" ht="15.75" thickBot="1" x14ac:dyDescent="0.3">
      <c r="A91" s="32"/>
      <c r="B91" s="32"/>
      <c r="C91" s="33"/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165">
        <v>0</v>
      </c>
      <c r="L91" s="97">
        <v>0</v>
      </c>
      <c r="M91" s="96">
        <v>0</v>
      </c>
      <c r="N91" s="96">
        <v>0</v>
      </c>
      <c r="O91" s="96">
        <v>0</v>
      </c>
      <c r="P91" s="96">
        <v>0</v>
      </c>
      <c r="Q91" s="81">
        <f>SUM(J91:P91)</f>
        <v>0</v>
      </c>
      <c r="R91" s="39"/>
      <c r="S91" s="39"/>
      <c r="T91" s="39"/>
    </row>
    <row r="92" spans="1:20" ht="15.75" thickBot="1" x14ac:dyDescent="0.3">
      <c r="A92" s="242" t="s">
        <v>6</v>
      </c>
      <c r="B92" s="243"/>
      <c r="C92" s="243"/>
      <c r="D92" s="101">
        <f t="shared" ref="D92:Q92" si="7">SUM(D91:D91)</f>
        <v>0</v>
      </c>
      <c r="E92" s="101">
        <f t="shared" si="7"/>
        <v>0</v>
      </c>
      <c r="F92" s="101">
        <f t="shared" si="7"/>
        <v>0</v>
      </c>
      <c r="G92" s="101">
        <f t="shared" si="7"/>
        <v>0</v>
      </c>
      <c r="H92" s="101">
        <f t="shared" si="7"/>
        <v>0</v>
      </c>
      <c r="I92" s="101">
        <f t="shared" si="7"/>
        <v>0</v>
      </c>
      <c r="J92" s="101">
        <f t="shared" si="7"/>
        <v>0</v>
      </c>
      <c r="K92" s="165">
        <f t="shared" si="7"/>
        <v>0</v>
      </c>
      <c r="L92" s="99">
        <f t="shared" si="7"/>
        <v>0</v>
      </c>
      <c r="M92" s="21">
        <f t="shared" si="7"/>
        <v>0</v>
      </c>
      <c r="N92" s="21">
        <f t="shared" si="7"/>
        <v>0</v>
      </c>
      <c r="O92" s="21">
        <f t="shared" si="7"/>
        <v>0</v>
      </c>
      <c r="P92" s="21">
        <f t="shared" si="7"/>
        <v>0</v>
      </c>
      <c r="Q92" s="100">
        <f t="shared" si="7"/>
        <v>0</v>
      </c>
      <c r="R92" s="40"/>
      <c r="S92" s="40"/>
      <c r="T92" s="40"/>
    </row>
    <row r="93" spans="1:20" ht="15.75" thickBot="1" x14ac:dyDescent="0.3">
      <c r="A93" s="235" t="s">
        <v>12</v>
      </c>
      <c r="B93" s="236"/>
      <c r="C93" s="236"/>
      <c r="D93" s="24">
        <f>D92</f>
        <v>0</v>
      </c>
      <c r="E93" s="24">
        <f t="shared" ref="E93:Q93" si="8">E92</f>
        <v>0</v>
      </c>
      <c r="F93" s="24">
        <f t="shared" si="8"/>
        <v>0</v>
      </c>
      <c r="G93" s="24">
        <f t="shared" si="8"/>
        <v>0</v>
      </c>
      <c r="H93" s="24">
        <f t="shared" si="8"/>
        <v>0</v>
      </c>
      <c r="I93" s="24">
        <f t="shared" si="8"/>
        <v>0</v>
      </c>
      <c r="J93" s="24">
        <f t="shared" si="8"/>
        <v>0</v>
      </c>
      <c r="K93" s="165">
        <f t="shared" si="8"/>
        <v>0</v>
      </c>
      <c r="L93" s="24">
        <f t="shared" si="8"/>
        <v>0</v>
      </c>
      <c r="M93" s="24">
        <f t="shared" si="8"/>
        <v>0</v>
      </c>
      <c r="N93" s="24">
        <f t="shared" si="8"/>
        <v>0</v>
      </c>
      <c r="O93" s="24">
        <f t="shared" si="8"/>
        <v>0</v>
      </c>
      <c r="P93" s="24">
        <f t="shared" si="8"/>
        <v>0</v>
      </c>
      <c r="Q93" s="24">
        <f t="shared" si="8"/>
        <v>0</v>
      </c>
      <c r="R93" s="41"/>
      <c r="S93" s="41"/>
      <c r="T93" s="41"/>
    </row>
    <row r="95" spans="1:20" ht="18.75" x14ac:dyDescent="0.3">
      <c r="A95" s="237" t="s">
        <v>33</v>
      </c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</row>
    <row r="96" spans="1:20" s="175" customFormat="1" x14ac:dyDescent="0.25">
      <c r="E96" s="176" t="s">
        <v>35</v>
      </c>
      <c r="F96" s="176" t="s">
        <v>36</v>
      </c>
      <c r="G96" s="176" t="s">
        <v>18</v>
      </c>
      <c r="H96" s="176" t="s">
        <v>19</v>
      </c>
      <c r="I96" s="176" t="s">
        <v>20</v>
      </c>
      <c r="J96" s="162" t="s">
        <v>21</v>
      </c>
      <c r="K96" s="156" t="s">
        <v>17</v>
      </c>
      <c r="L96" s="162" t="s">
        <v>22</v>
      </c>
      <c r="M96" s="176" t="s">
        <v>23</v>
      </c>
      <c r="N96" s="176" t="s">
        <v>24</v>
      </c>
      <c r="O96" s="176" t="s">
        <v>25</v>
      </c>
      <c r="P96" s="176" t="s">
        <v>26</v>
      </c>
      <c r="Q96" s="176"/>
    </row>
    <row r="97" spans="1:17" ht="45" x14ac:dyDescent="0.25">
      <c r="A97" s="103" t="s">
        <v>62</v>
      </c>
      <c r="B97" s="11" t="s">
        <v>1</v>
      </c>
      <c r="C97" s="11" t="s">
        <v>0</v>
      </c>
      <c r="D97" s="11" t="s">
        <v>3</v>
      </c>
      <c r="E97" s="27" t="s">
        <v>61</v>
      </c>
      <c r="F97" s="27" t="s">
        <v>61</v>
      </c>
      <c r="G97" s="27" t="s">
        <v>61</v>
      </c>
      <c r="H97" s="27" t="s">
        <v>61</v>
      </c>
      <c r="I97" s="27" t="s">
        <v>61</v>
      </c>
      <c r="J97" s="50" t="s">
        <v>28</v>
      </c>
      <c r="K97" s="157" t="s">
        <v>61</v>
      </c>
      <c r="L97" s="27" t="s">
        <v>61</v>
      </c>
      <c r="M97" s="27" t="s">
        <v>61</v>
      </c>
      <c r="N97" s="27" t="s">
        <v>61</v>
      </c>
      <c r="O97" s="27" t="s">
        <v>61</v>
      </c>
      <c r="P97" s="27" t="s">
        <v>61</v>
      </c>
      <c r="Q97" s="14" t="s">
        <v>16</v>
      </c>
    </row>
    <row r="98" spans="1:17" ht="30" x14ac:dyDescent="0.25">
      <c r="A98" s="3">
        <v>1</v>
      </c>
      <c r="B98" s="148" t="s">
        <v>224</v>
      </c>
      <c r="C98" s="149" t="s">
        <v>227</v>
      </c>
      <c r="D98" s="174">
        <f>3240+23760</f>
        <v>27000</v>
      </c>
      <c r="E98" s="12">
        <v>0</v>
      </c>
      <c r="F98" s="12">
        <v>0</v>
      </c>
      <c r="G98" s="26">
        <v>0</v>
      </c>
      <c r="H98" s="26">
        <v>0</v>
      </c>
      <c r="I98" s="26">
        <v>0</v>
      </c>
      <c r="J98" s="166">
        <v>0</v>
      </c>
      <c r="K98" s="167">
        <v>27000</v>
      </c>
      <c r="L98" s="26">
        <v>0</v>
      </c>
      <c r="M98" s="12">
        <v>0</v>
      </c>
      <c r="N98" s="12">
        <v>0</v>
      </c>
      <c r="O98" s="12">
        <v>0</v>
      </c>
      <c r="P98" s="12">
        <v>0</v>
      </c>
      <c r="Q98" s="12">
        <f>SUM(E98:P98)</f>
        <v>27000</v>
      </c>
    </row>
    <row r="99" spans="1:17" ht="30" x14ac:dyDescent="0.25">
      <c r="A99" s="3">
        <f>1+A98</f>
        <v>2</v>
      </c>
      <c r="B99" s="148" t="s">
        <v>225</v>
      </c>
      <c r="C99" s="149" t="s">
        <v>228</v>
      </c>
      <c r="D99" s="174">
        <v>25500</v>
      </c>
      <c r="E99" s="12">
        <v>0</v>
      </c>
      <c r="F99" s="12">
        <v>0</v>
      </c>
      <c r="G99" s="26">
        <v>0</v>
      </c>
      <c r="H99" s="26">
        <v>0</v>
      </c>
      <c r="I99" s="26">
        <v>0</v>
      </c>
      <c r="J99" s="166">
        <v>0</v>
      </c>
      <c r="K99" s="167">
        <v>25500</v>
      </c>
      <c r="L99" s="26">
        <v>0</v>
      </c>
      <c r="M99" s="12">
        <v>0</v>
      </c>
      <c r="N99" s="12">
        <v>0</v>
      </c>
      <c r="O99" s="12">
        <v>0</v>
      </c>
      <c r="P99" s="12">
        <v>0</v>
      </c>
      <c r="Q99" s="12">
        <f>+K99</f>
        <v>25500</v>
      </c>
    </row>
    <row r="100" spans="1:17" ht="30.75" thickBot="1" x14ac:dyDescent="0.3">
      <c r="A100" s="3">
        <f t="shared" ref="A100" si="9">1+A99</f>
        <v>3</v>
      </c>
      <c r="B100" s="148" t="s">
        <v>226</v>
      </c>
      <c r="C100" s="149" t="s">
        <v>229</v>
      </c>
      <c r="D100" s="180">
        <v>25500</v>
      </c>
      <c r="E100" s="81">
        <v>0</v>
      </c>
      <c r="F100" s="81">
        <v>0</v>
      </c>
      <c r="G100" s="83">
        <v>0</v>
      </c>
      <c r="H100" s="83">
        <v>0</v>
      </c>
      <c r="I100" s="83">
        <v>0</v>
      </c>
      <c r="J100" s="182">
        <v>0</v>
      </c>
      <c r="K100" s="82">
        <v>25500</v>
      </c>
      <c r="L100" s="26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f>+K100</f>
        <v>25500</v>
      </c>
    </row>
    <row r="101" spans="1:17" ht="15.75" thickBot="1" x14ac:dyDescent="0.3">
      <c r="A101" s="257" t="s">
        <v>15</v>
      </c>
      <c r="B101" s="246"/>
      <c r="C101" s="247"/>
      <c r="D101" s="181">
        <f>SUM(D98:D98)</f>
        <v>27000</v>
      </c>
      <c r="E101" s="183">
        <f>SUM(E98:E98)</f>
        <v>0</v>
      </c>
      <c r="F101" s="183">
        <f>SUM(F98:F98)</f>
        <v>0</v>
      </c>
      <c r="G101" s="184">
        <v>0</v>
      </c>
      <c r="H101" s="184">
        <f>SUM(H98:H98)</f>
        <v>0</v>
      </c>
      <c r="I101" s="184">
        <f>SUM(I98:I98)</f>
        <v>0</v>
      </c>
      <c r="J101" s="184">
        <f>SUM(J98:J98)</f>
        <v>0</v>
      </c>
      <c r="K101" s="185">
        <f>SUM(K98:K100)</f>
        <v>78000</v>
      </c>
      <c r="L101" s="184">
        <f t="shared" ref="L101:Q101" si="10">SUM(L98:L98)</f>
        <v>0</v>
      </c>
      <c r="M101" s="184">
        <f t="shared" si="10"/>
        <v>0</v>
      </c>
      <c r="N101" s="184">
        <f t="shared" si="10"/>
        <v>0</v>
      </c>
      <c r="O101" s="184">
        <f t="shared" si="10"/>
        <v>0</v>
      </c>
      <c r="P101" s="184">
        <f t="shared" si="10"/>
        <v>0</v>
      </c>
      <c r="Q101" s="179">
        <f t="shared" si="10"/>
        <v>27000</v>
      </c>
    </row>
    <row r="102" spans="1:17" ht="30" x14ac:dyDescent="0.25">
      <c r="A102" s="150">
        <v>1</v>
      </c>
      <c r="B102" s="148" t="s">
        <v>230</v>
      </c>
      <c r="C102" s="149" t="s">
        <v>231</v>
      </c>
      <c r="D102" s="174">
        <f>1080+7920</f>
        <v>9000</v>
      </c>
      <c r="E102" s="151">
        <v>0</v>
      </c>
      <c r="F102" s="151">
        <v>0</v>
      </c>
      <c r="G102" s="152">
        <v>0</v>
      </c>
      <c r="H102" s="152">
        <v>0</v>
      </c>
      <c r="I102" s="152">
        <v>0</v>
      </c>
      <c r="J102" s="26">
        <v>0</v>
      </c>
      <c r="K102" s="170">
        <v>9000</v>
      </c>
      <c r="L102" s="151">
        <v>0</v>
      </c>
      <c r="M102" s="151">
        <v>0</v>
      </c>
      <c r="N102" s="151">
        <v>0</v>
      </c>
      <c r="O102" s="151">
        <v>0</v>
      </c>
      <c r="P102" s="151">
        <v>0</v>
      </c>
      <c r="Q102" s="151">
        <f>SUM(E102:P102)</f>
        <v>9000</v>
      </c>
    </row>
    <row r="103" spans="1:17" ht="30" x14ac:dyDescent="0.25">
      <c r="A103" s="3">
        <f>1+A102</f>
        <v>2</v>
      </c>
      <c r="B103" s="148" t="s">
        <v>232</v>
      </c>
      <c r="C103" s="149" t="s">
        <v>217</v>
      </c>
      <c r="D103" s="174">
        <f>3207.6+23522.4</f>
        <v>26730</v>
      </c>
      <c r="E103" s="12">
        <v>0</v>
      </c>
      <c r="F103" s="12">
        <v>0</v>
      </c>
      <c r="G103" s="26">
        <v>0</v>
      </c>
      <c r="H103" s="26">
        <v>0</v>
      </c>
      <c r="I103" s="26">
        <v>0</v>
      </c>
      <c r="J103" s="26">
        <v>0</v>
      </c>
      <c r="K103" s="167">
        <f>+D103</f>
        <v>26730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f t="shared" ref="Q103:Q105" si="11">SUM(E103:P103)</f>
        <v>26730</v>
      </c>
    </row>
    <row r="104" spans="1:17" ht="30" x14ac:dyDescent="0.25">
      <c r="A104" s="3">
        <f t="shared" ref="A104:A121" si="12">1+A103</f>
        <v>3</v>
      </c>
      <c r="B104" s="148" t="s">
        <v>233</v>
      </c>
      <c r="C104" s="149" t="s">
        <v>231</v>
      </c>
      <c r="D104" s="174">
        <f>1080+7920</f>
        <v>9000</v>
      </c>
      <c r="E104" s="12">
        <v>0</v>
      </c>
      <c r="F104" s="12">
        <v>0</v>
      </c>
      <c r="G104" s="26">
        <v>0</v>
      </c>
      <c r="H104" s="26">
        <v>0</v>
      </c>
      <c r="I104" s="26">
        <v>0</v>
      </c>
      <c r="J104" s="26">
        <v>0</v>
      </c>
      <c r="K104" s="167">
        <f t="shared" ref="K104:K121" si="13">+D104</f>
        <v>9000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f t="shared" si="11"/>
        <v>9000</v>
      </c>
    </row>
    <row r="105" spans="1:17" ht="30" x14ac:dyDescent="0.25">
      <c r="A105" s="3">
        <f t="shared" si="12"/>
        <v>4</v>
      </c>
      <c r="B105" s="148" t="s">
        <v>234</v>
      </c>
      <c r="C105" s="149" t="s">
        <v>235</v>
      </c>
      <c r="D105" s="174">
        <f>2160+15840</f>
        <v>18000</v>
      </c>
      <c r="E105" s="12">
        <v>0</v>
      </c>
      <c r="F105" s="12">
        <v>0</v>
      </c>
      <c r="G105" s="26">
        <v>0</v>
      </c>
      <c r="H105" s="26">
        <v>0</v>
      </c>
      <c r="I105" s="26">
        <v>0</v>
      </c>
      <c r="J105" s="26">
        <v>0</v>
      </c>
      <c r="K105" s="167">
        <f t="shared" si="13"/>
        <v>18000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f t="shared" si="11"/>
        <v>18000</v>
      </c>
    </row>
    <row r="106" spans="1:17" ht="30" x14ac:dyDescent="0.25">
      <c r="A106" s="3">
        <f t="shared" si="12"/>
        <v>5</v>
      </c>
      <c r="B106" s="148" t="s">
        <v>236</v>
      </c>
      <c r="C106" s="149" t="s">
        <v>237</v>
      </c>
      <c r="D106" s="174">
        <f>2160+15840</f>
        <v>18000</v>
      </c>
      <c r="E106" s="12">
        <v>0</v>
      </c>
      <c r="F106" s="12">
        <v>0</v>
      </c>
      <c r="G106" s="26">
        <v>0</v>
      </c>
      <c r="H106" s="26">
        <v>0</v>
      </c>
      <c r="I106" s="26">
        <v>0</v>
      </c>
      <c r="J106" s="26">
        <v>0</v>
      </c>
      <c r="K106" s="167">
        <f t="shared" si="13"/>
        <v>18000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f>+K106</f>
        <v>18000</v>
      </c>
    </row>
    <row r="107" spans="1:17" ht="30" x14ac:dyDescent="0.25">
      <c r="A107" s="3">
        <f t="shared" si="12"/>
        <v>6</v>
      </c>
      <c r="B107" s="148" t="s">
        <v>238</v>
      </c>
      <c r="C107" s="149" t="s">
        <v>239</v>
      </c>
      <c r="D107" s="174">
        <f>9600+70400</f>
        <v>80000</v>
      </c>
      <c r="E107" s="12">
        <v>0</v>
      </c>
      <c r="F107" s="12">
        <v>0</v>
      </c>
      <c r="G107" s="26">
        <v>0</v>
      </c>
      <c r="H107" s="26">
        <v>0</v>
      </c>
      <c r="I107" s="26">
        <v>0</v>
      </c>
      <c r="J107" s="26">
        <v>0</v>
      </c>
      <c r="K107" s="167">
        <f t="shared" si="13"/>
        <v>80000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 t="shared" ref="Q107:Q121" si="14">+K107</f>
        <v>80000</v>
      </c>
    </row>
    <row r="108" spans="1:17" ht="30" x14ac:dyDescent="0.25">
      <c r="A108" s="3">
        <f t="shared" si="12"/>
        <v>7</v>
      </c>
      <c r="B108" s="148" t="s">
        <v>240</v>
      </c>
      <c r="C108" s="149" t="s">
        <v>241</v>
      </c>
      <c r="D108" s="174">
        <f>9600+70400</f>
        <v>80000</v>
      </c>
      <c r="E108" s="12">
        <v>0</v>
      </c>
      <c r="F108" s="12">
        <v>0</v>
      </c>
      <c r="G108" s="26">
        <v>0</v>
      </c>
      <c r="H108" s="26">
        <v>0</v>
      </c>
      <c r="I108" s="26">
        <v>0</v>
      </c>
      <c r="J108" s="26">
        <v>0</v>
      </c>
      <c r="K108" s="167">
        <f t="shared" si="13"/>
        <v>80000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f t="shared" si="14"/>
        <v>80000</v>
      </c>
    </row>
    <row r="109" spans="1:17" ht="30" x14ac:dyDescent="0.25">
      <c r="A109" s="3">
        <f t="shared" si="12"/>
        <v>8</v>
      </c>
      <c r="B109" s="148" t="s">
        <v>242</v>
      </c>
      <c r="C109" s="149" t="s">
        <v>243</v>
      </c>
      <c r="D109" s="174">
        <f t="shared" ref="D109:D111" si="15">2160+15840</f>
        <v>18000</v>
      </c>
      <c r="E109" s="12">
        <v>0</v>
      </c>
      <c r="F109" s="12">
        <v>0</v>
      </c>
      <c r="G109" s="26">
        <v>0</v>
      </c>
      <c r="H109" s="26">
        <v>0</v>
      </c>
      <c r="I109" s="26">
        <v>0</v>
      </c>
      <c r="J109" s="26">
        <v>0</v>
      </c>
      <c r="K109" s="167">
        <f t="shared" si="13"/>
        <v>18000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f t="shared" si="14"/>
        <v>18000</v>
      </c>
    </row>
    <row r="110" spans="1:17" ht="30" x14ac:dyDescent="0.25">
      <c r="A110" s="3">
        <f t="shared" si="12"/>
        <v>9</v>
      </c>
      <c r="B110" s="148" t="s">
        <v>244</v>
      </c>
      <c r="C110" s="149" t="s">
        <v>245</v>
      </c>
      <c r="D110" s="174">
        <f t="shared" si="15"/>
        <v>18000</v>
      </c>
      <c r="E110" s="12">
        <v>0</v>
      </c>
      <c r="F110" s="12">
        <v>0</v>
      </c>
      <c r="G110" s="26">
        <v>0</v>
      </c>
      <c r="H110" s="26">
        <v>0</v>
      </c>
      <c r="I110" s="26">
        <v>0</v>
      </c>
      <c r="J110" s="26">
        <v>0</v>
      </c>
      <c r="K110" s="167">
        <f t="shared" si="13"/>
        <v>18000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f t="shared" si="14"/>
        <v>18000</v>
      </c>
    </row>
    <row r="111" spans="1:17" ht="30" x14ac:dyDescent="0.25">
      <c r="A111" s="3">
        <f t="shared" si="12"/>
        <v>10</v>
      </c>
      <c r="B111" s="148" t="s">
        <v>246</v>
      </c>
      <c r="C111" s="149" t="s">
        <v>247</v>
      </c>
      <c r="D111" s="174">
        <f t="shared" si="15"/>
        <v>18000</v>
      </c>
      <c r="E111" s="12">
        <v>0</v>
      </c>
      <c r="F111" s="12">
        <v>0</v>
      </c>
      <c r="G111" s="26">
        <v>0</v>
      </c>
      <c r="H111" s="26">
        <v>0</v>
      </c>
      <c r="I111" s="26">
        <v>0</v>
      </c>
      <c r="J111" s="26">
        <v>0</v>
      </c>
      <c r="K111" s="167">
        <f t="shared" si="13"/>
        <v>18000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f t="shared" si="14"/>
        <v>18000</v>
      </c>
    </row>
    <row r="112" spans="1:17" ht="30" x14ac:dyDescent="0.25">
      <c r="A112" s="3">
        <f t="shared" si="12"/>
        <v>11</v>
      </c>
      <c r="B112" s="148" t="s">
        <v>248</v>
      </c>
      <c r="C112" s="149" t="s">
        <v>249</v>
      </c>
      <c r="D112" s="174">
        <v>33600</v>
      </c>
      <c r="E112" s="12">
        <v>0</v>
      </c>
      <c r="F112" s="12">
        <v>0</v>
      </c>
      <c r="G112" s="26">
        <v>0</v>
      </c>
      <c r="H112" s="26">
        <v>0</v>
      </c>
      <c r="I112" s="26">
        <v>0</v>
      </c>
      <c r="J112" s="26">
        <v>0</v>
      </c>
      <c r="K112" s="167">
        <f t="shared" si="13"/>
        <v>33600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f t="shared" si="14"/>
        <v>33600</v>
      </c>
    </row>
    <row r="113" spans="1:17" ht="30" x14ac:dyDescent="0.25">
      <c r="A113" s="3">
        <f t="shared" si="12"/>
        <v>12</v>
      </c>
      <c r="B113" s="148" t="s">
        <v>250</v>
      </c>
      <c r="C113" s="149" t="s">
        <v>251</v>
      </c>
      <c r="D113" s="174">
        <v>31500</v>
      </c>
      <c r="E113" s="12">
        <v>0</v>
      </c>
      <c r="F113" s="12">
        <v>0</v>
      </c>
      <c r="G113" s="26">
        <v>0</v>
      </c>
      <c r="H113" s="26">
        <v>0</v>
      </c>
      <c r="I113" s="26">
        <v>0</v>
      </c>
      <c r="J113" s="26">
        <v>0</v>
      </c>
      <c r="K113" s="167">
        <f t="shared" si="13"/>
        <v>31500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f t="shared" si="14"/>
        <v>31500</v>
      </c>
    </row>
    <row r="114" spans="1:17" ht="30" x14ac:dyDescent="0.25">
      <c r="A114" s="3">
        <f t="shared" si="12"/>
        <v>13</v>
      </c>
      <c r="B114" s="148" t="s">
        <v>252</v>
      </c>
      <c r="C114" s="149" t="s">
        <v>222</v>
      </c>
      <c r="D114" s="174">
        <v>21000</v>
      </c>
      <c r="E114" s="12">
        <v>0</v>
      </c>
      <c r="F114" s="12">
        <v>0</v>
      </c>
      <c r="G114" s="26">
        <v>0</v>
      </c>
      <c r="H114" s="26">
        <v>0</v>
      </c>
      <c r="I114" s="26">
        <v>0</v>
      </c>
      <c r="J114" s="26">
        <v>0</v>
      </c>
      <c r="K114" s="167">
        <f t="shared" si="13"/>
        <v>21000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f t="shared" si="14"/>
        <v>21000</v>
      </c>
    </row>
    <row r="115" spans="1:17" ht="30" x14ac:dyDescent="0.25">
      <c r="A115" s="3">
        <f t="shared" si="12"/>
        <v>14</v>
      </c>
      <c r="B115" s="148" t="s">
        <v>253</v>
      </c>
      <c r="C115" s="149" t="s">
        <v>254</v>
      </c>
      <c r="D115" s="174">
        <v>35000</v>
      </c>
      <c r="E115" s="12">
        <v>0</v>
      </c>
      <c r="F115" s="12">
        <v>0</v>
      </c>
      <c r="G115" s="26">
        <v>0</v>
      </c>
      <c r="H115" s="26">
        <v>0</v>
      </c>
      <c r="I115" s="26">
        <v>0</v>
      </c>
      <c r="J115" s="26">
        <v>0</v>
      </c>
      <c r="K115" s="167">
        <f t="shared" si="13"/>
        <v>35000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f>+K115</f>
        <v>35000</v>
      </c>
    </row>
    <row r="116" spans="1:17" ht="30" x14ac:dyDescent="0.25">
      <c r="A116" s="3">
        <f t="shared" si="12"/>
        <v>15</v>
      </c>
      <c r="B116" s="148" t="s">
        <v>255</v>
      </c>
      <c r="C116" s="149" t="s">
        <v>256</v>
      </c>
      <c r="D116" s="174">
        <v>33600</v>
      </c>
      <c r="E116" s="12">
        <v>0</v>
      </c>
      <c r="F116" s="12">
        <v>0</v>
      </c>
      <c r="G116" s="26">
        <v>0</v>
      </c>
      <c r="H116" s="26">
        <v>0</v>
      </c>
      <c r="I116" s="26">
        <v>0</v>
      </c>
      <c r="J116" s="26">
        <v>0</v>
      </c>
      <c r="K116" s="167">
        <f t="shared" si="13"/>
        <v>33600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f t="shared" si="14"/>
        <v>33600</v>
      </c>
    </row>
    <row r="117" spans="1:17" ht="30" x14ac:dyDescent="0.25">
      <c r="A117" s="3">
        <f t="shared" si="12"/>
        <v>16</v>
      </c>
      <c r="B117" s="148" t="s">
        <v>257</v>
      </c>
      <c r="C117" s="149" t="s">
        <v>258</v>
      </c>
      <c r="D117" s="174">
        <v>29400</v>
      </c>
      <c r="E117" s="12">
        <v>0</v>
      </c>
      <c r="F117" s="12">
        <v>0</v>
      </c>
      <c r="G117" s="26">
        <v>0</v>
      </c>
      <c r="H117" s="26">
        <v>0</v>
      </c>
      <c r="I117" s="26">
        <v>0</v>
      </c>
      <c r="J117" s="26">
        <v>0</v>
      </c>
      <c r="K117" s="167">
        <f t="shared" si="13"/>
        <v>29400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f t="shared" si="14"/>
        <v>29400</v>
      </c>
    </row>
    <row r="118" spans="1:17" ht="30" x14ac:dyDescent="0.25">
      <c r="A118" s="3">
        <f t="shared" si="12"/>
        <v>17</v>
      </c>
      <c r="B118" s="148" t="s">
        <v>259</v>
      </c>
      <c r="C118" s="149" t="s">
        <v>227</v>
      </c>
      <c r="D118" s="174">
        <v>63000</v>
      </c>
      <c r="E118" s="12">
        <v>0</v>
      </c>
      <c r="F118" s="12">
        <v>0</v>
      </c>
      <c r="G118" s="26">
        <v>0</v>
      </c>
      <c r="H118" s="26">
        <v>0</v>
      </c>
      <c r="I118" s="26">
        <v>0</v>
      </c>
      <c r="J118" s="26">
        <v>0</v>
      </c>
      <c r="K118" s="167">
        <f t="shared" si="13"/>
        <v>63000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f t="shared" si="14"/>
        <v>63000</v>
      </c>
    </row>
    <row r="119" spans="1:17" ht="30" x14ac:dyDescent="0.25">
      <c r="A119" s="3">
        <f t="shared" si="12"/>
        <v>18</v>
      </c>
      <c r="B119" s="148" t="s">
        <v>260</v>
      </c>
      <c r="C119" s="149" t="s">
        <v>261</v>
      </c>
      <c r="D119" s="174">
        <v>14850</v>
      </c>
      <c r="E119" s="12">
        <v>0</v>
      </c>
      <c r="F119" s="12">
        <v>0</v>
      </c>
      <c r="G119" s="26">
        <v>0</v>
      </c>
      <c r="H119" s="26">
        <v>0</v>
      </c>
      <c r="I119" s="26">
        <v>0</v>
      </c>
      <c r="J119" s="26">
        <v>0</v>
      </c>
      <c r="K119" s="167">
        <f>+D119</f>
        <v>14850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f t="shared" si="14"/>
        <v>14850</v>
      </c>
    </row>
    <row r="120" spans="1:17" ht="30" x14ac:dyDescent="0.25">
      <c r="A120" s="3">
        <f t="shared" si="12"/>
        <v>19</v>
      </c>
      <c r="B120" s="148" t="s">
        <v>262</v>
      </c>
      <c r="C120" s="149" t="s">
        <v>263</v>
      </c>
      <c r="D120" s="174">
        <v>17850</v>
      </c>
      <c r="E120" s="12">
        <v>0</v>
      </c>
      <c r="F120" s="12">
        <v>0</v>
      </c>
      <c r="G120" s="26">
        <v>0</v>
      </c>
      <c r="H120" s="26">
        <v>0</v>
      </c>
      <c r="I120" s="26">
        <v>0</v>
      </c>
      <c r="J120" s="26">
        <v>0</v>
      </c>
      <c r="K120" s="167">
        <f t="shared" si="13"/>
        <v>17850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f t="shared" si="14"/>
        <v>17850</v>
      </c>
    </row>
    <row r="121" spans="1:17" ht="30.75" thickBot="1" x14ac:dyDescent="0.3">
      <c r="A121" s="3">
        <f t="shared" si="12"/>
        <v>20</v>
      </c>
      <c r="B121" s="148" t="s">
        <v>264</v>
      </c>
      <c r="C121" s="149" t="s">
        <v>265</v>
      </c>
      <c r="D121" s="174">
        <v>90000</v>
      </c>
      <c r="E121" s="12">
        <v>0</v>
      </c>
      <c r="F121" s="12">
        <v>0</v>
      </c>
      <c r="G121" s="26">
        <v>0</v>
      </c>
      <c r="H121" s="26">
        <v>0</v>
      </c>
      <c r="I121" s="26">
        <v>0</v>
      </c>
      <c r="J121" s="26">
        <v>0</v>
      </c>
      <c r="K121" s="167">
        <f t="shared" si="13"/>
        <v>90000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f t="shared" si="14"/>
        <v>90000</v>
      </c>
    </row>
    <row r="122" spans="1:17" ht="15.75" thickBot="1" x14ac:dyDescent="0.3">
      <c r="A122" s="254" t="s">
        <v>34</v>
      </c>
      <c r="B122" s="255"/>
      <c r="C122" s="256"/>
      <c r="D122" s="92">
        <f>SUM(D102:D121)</f>
        <v>664530</v>
      </c>
      <c r="E122" s="181">
        <f t="shared" ref="E122:P122" si="16">SUM(E102:E102)</f>
        <v>0</v>
      </c>
      <c r="F122" s="181">
        <f t="shared" si="16"/>
        <v>0</v>
      </c>
      <c r="G122" s="186">
        <f t="shared" si="16"/>
        <v>0</v>
      </c>
      <c r="H122" s="186">
        <f t="shared" si="16"/>
        <v>0</v>
      </c>
      <c r="I122" s="186">
        <f t="shared" si="16"/>
        <v>0</v>
      </c>
      <c r="J122" s="186">
        <f t="shared" si="16"/>
        <v>0</v>
      </c>
      <c r="K122" s="187">
        <f t="shared" si="16"/>
        <v>9000</v>
      </c>
      <c r="L122" s="181">
        <f t="shared" si="16"/>
        <v>0</v>
      </c>
      <c r="M122" s="181">
        <f t="shared" si="16"/>
        <v>0</v>
      </c>
      <c r="N122" s="181">
        <f t="shared" si="16"/>
        <v>0</v>
      </c>
      <c r="O122" s="181">
        <f t="shared" si="16"/>
        <v>0</v>
      </c>
      <c r="P122" s="181">
        <f t="shared" si="16"/>
        <v>0</v>
      </c>
      <c r="Q122" s="90">
        <f>SUM(I122:P122)</f>
        <v>9000</v>
      </c>
    </row>
    <row r="123" spans="1:17" ht="15.75" thickBot="1" x14ac:dyDescent="0.3">
      <c r="A123" s="253" t="s">
        <v>12</v>
      </c>
      <c r="B123" s="253"/>
      <c r="C123" s="253"/>
      <c r="D123" s="24">
        <f>D101+D122</f>
        <v>691530</v>
      </c>
      <c r="E123" s="23">
        <f>E101+E122</f>
        <v>0</v>
      </c>
      <c r="F123" s="23">
        <f>F101+F122</f>
        <v>0</v>
      </c>
      <c r="G123" s="23">
        <f>G122+G101</f>
        <v>0</v>
      </c>
      <c r="H123" s="23">
        <f t="shared" ref="H123:P123" si="17">H101</f>
        <v>0</v>
      </c>
      <c r="I123" s="23">
        <f t="shared" si="17"/>
        <v>0</v>
      </c>
      <c r="J123" s="108">
        <f>SUM(+J101+J122)</f>
        <v>0</v>
      </c>
      <c r="K123" s="161">
        <f t="shared" si="17"/>
        <v>78000</v>
      </c>
      <c r="L123" s="23">
        <f t="shared" si="17"/>
        <v>0</v>
      </c>
      <c r="M123" s="23">
        <f t="shared" si="17"/>
        <v>0</v>
      </c>
      <c r="N123" s="23">
        <f t="shared" si="17"/>
        <v>0</v>
      </c>
      <c r="O123" s="23">
        <f t="shared" si="17"/>
        <v>0</v>
      </c>
      <c r="P123" s="23">
        <f t="shared" si="17"/>
        <v>0</v>
      </c>
      <c r="Q123" s="23">
        <f>SUM(J123:P123)</f>
        <v>78000</v>
      </c>
    </row>
  </sheetData>
  <mergeCells count="12">
    <mergeCell ref="A123:C123"/>
    <mergeCell ref="A2:Q2"/>
    <mergeCell ref="A7:C7"/>
    <mergeCell ref="A85:C85"/>
    <mergeCell ref="A86:C86"/>
    <mergeCell ref="A88:Q88"/>
    <mergeCell ref="A93:C93"/>
    <mergeCell ref="A95:Q95"/>
    <mergeCell ref="A101:C101"/>
    <mergeCell ref="A122:C122"/>
    <mergeCell ref="A9:C9"/>
    <mergeCell ref="A92:C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3"/>
  <sheetViews>
    <sheetView topLeftCell="C1" zoomScaleNormal="100" workbookViewId="0">
      <selection activeCell="D19" sqref="D19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1.140625" bestFit="1" customWidth="1"/>
    <col min="6" max="6" width="8.42578125" bestFit="1" customWidth="1"/>
    <col min="7" max="7" width="11" bestFit="1" customWidth="1"/>
    <col min="8" max="8" width="11.5703125" bestFit="1" customWidth="1"/>
    <col min="9" max="9" width="11.42578125" style="109" bestFit="1" customWidth="1"/>
    <col min="10" max="10" width="11.140625" style="109" bestFit="1" customWidth="1"/>
    <col min="11" max="11" width="15.42578125" style="169" bestFit="1" customWidth="1"/>
    <col min="12" max="12" width="14.5703125" bestFit="1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4.5703125" bestFit="1" customWidth="1"/>
  </cols>
  <sheetData>
    <row r="2" spans="1:17" ht="21" x14ac:dyDescent="0.35">
      <c r="A2" s="241" t="s">
        <v>13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17" ht="15.75" thickBot="1" x14ac:dyDescent="0.3">
      <c r="E3" s="176" t="s">
        <v>35</v>
      </c>
      <c r="F3" s="176" t="s">
        <v>36</v>
      </c>
      <c r="G3" s="176" t="s">
        <v>18</v>
      </c>
      <c r="H3" s="176" t="s">
        <v>19</v>
      </c>
      <c r="I3" s="162" t="s">
        <v>20</v>
      </c>
      <c r="J3" s="162" t="s">
        <v>21</v>
      </c>
      <c r="K3" s="162" t="s">
        <v>17</v>
      </c>
      <c r="L3" s="189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46" t="s">
        <v>61</v>
      </c>
      <c r="K4" s="46" t="s">
        <v>61</v>
      </c>
      <c r="L4" s="155" t="s">
        <v>266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/>
      <c r="C5" s="104"/>
      <c r="D5" s="105">
        <v>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105">
        <v>0</v>
      </c>
      <c r="K5" s="83">
        <v>0</v>
      </c>
      <c r="L5" s="82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0</v>
      </c>
    </row>
    <row r="6" spans="1:17" ht="16.5" thickBot="1" x14ac:dyDescent="0.3">
      <c r="A6" s="131">
        <v>2</v>
      </c>
      <c r="B6" s="6"/>
      <c r="C6" s="104"/>
      <c r="D6" s="132">
        <v>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2">
        <v>0</v>
      </c>
      <c r="K6" s="83">
        <v>0</v>
      </c>
      <c r="L6" s="82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0</v>
      </c>
    </row>
    <row r="7" spans="1:17" ht="15.75" thickBot="1" x14ac:dyDescent="0.3">
      <c r="A7" s="245" t="s">
        <v>5</v>
      </c>
      <c r="B7" s="246"/>
      <c r="C7" s="247"/>
      <c r="D7" s="85">
        <f>SUM(D5:D6)</f>
        <v>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99">
        <v>0</v>
      </c>
      <c r="K7" s="99">
        <f>SUM(K5:K6)</f>
        <v>0</v>
      </c>
      <c r="L7" s="190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3">
        <v>0</v>
      </c>
      <c r="K8" s="83">
        <v>0</v>
      </c>
      <c r="L8" s="82">
        <v>11000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11000</v>
      </c>
    </row>
    <row r="9" spans="1:17" ht="15.75" thickBot="1" x14ac:dyDescent="0.3">
      <c r="A9" s="245" t="s">
        <v>4</v>
      </c>
      <c r="B9" s="246"/>
      <c r="C9" s="247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99">
        <v>0</v>
      </c>
      <c r="K9" s="99">
        <f t="shared" si="1"/>
        <v>0</v>
      </c>
      <c r="L9" s="190">
        <f t="shared" si="1"/>
        <v>11000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11000</v>
      </c>
    </row>
    <row r="10" spans="1:17" ht="15.75" x14ac:dyDescent="0.25">
      <c r="A10" s="6" t="e">
        <f>1+#REF!</f>
        <v>#REF!</v>
      </c>
      <c r="B10" s="135" t="s">
        <v>144</v>
      </c>
      <c r="C10" s="112" t="s">
        <v>72</v>
      </c>
      <c r="D10" s="137">
        <v>47000</v>
      </c>
      <c r="E10" s="9">
        <v>0</v>
      </c>
      <c r="F10" s="9">
        <v>0</v>
      </c>
      <c r="G10" s="12">
        <v>0</v>
      </c>
      <c r="H10" s="12">
        <v>0</v>
      </c>
      <c r="I10" s="35">
        <v>0</v>
      </c>
      <c r="J10" s="137">
        <v>0</v>
      </c>
      <c r="K10" s="26">
        <v>0</v>
      </c>
      <c r="L10" s="167">
        <v>8000</v>
      </c>
      <c r="M10" s="12">
        <v>0</v>
      </c>
      <c r="N10" s="12">
        <v>0</v>
      </c>
      <c r="O10" s="12">
        <v>0</v>
      </c>
      <c r="P10" s="12">
        <v>0</v>
      </c>
      <c r="Q10" s="35">
        <f t="shared" ref="Q10:Q19" si="2">SUM(E10:P10)</f>
        <v>8000</v>
      </c>
    </row>
    <row r="11" spans="1:17" ht="15.75" x14ac:dyDescent="0.25">
      <c r="A11" s="6" t="e">
        <f>1+#REF!</f>
        <v>#REF!</v>
      </c>
      <c r="B11" s="135" t="s">
        <v>42</v>
      </c>
      <c r="C11" s="112" t="s">
        <v>52</v>
      </c>
      <c r="D11" s="105">
        <v>60000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105">
        <v>0</v>
      </c>
      <c r="K11" s="105">
        <v>0</v>
      </c>
      <c r="L11" s="167">
        <v>10000</v>
      </c>
      <c r="M11" s="12">
        <v>0</v>
      </c>
      <c r="N11" s="12">
        <v>0</v>
      </c>
      <c r="O11" s="12">
        <v>0</v>
      </c>
      <c r="P11" s="12">
        <v>0</v>
      </c>
      <c r="Q11" s="35">
        <f t="shared" si="2"/>
        <v>10000</v>
      </c>
    </row>
    <row r="12" spans="1:17" ht="15.75" x14ac:dyDescent="0.25">
      <c r="A12" s="6" t="e">
        <f>1+#REF!</f>
        <v>#REF!</v>
      </c>
      <c r="B12" s="135" t="s">
        <v>164</v>
      </c>
      <c r="C12" s="111" t="s">
        <v>92</v>
      </c>
      <c r="D12" s="4">
        <v>72000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105">
        <v>0</v>
      </c>
      <c r="K12" s="105">
        <v>0</v>
      </c>
      <c r="L12" s="167">
        <v>12000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12000</v>
      </c>
    </row>
    <row r="13" spans="1:17" ht="15.75" x14ac:dyDescent="0.25">
      <c r="A13" s="6" t="e">
        <f t="shared" ref="A13:A16" si="3">1+A12</f>
        <v>#REF!</v>
      </c>
      <c r="B13" s="135" t="s">
        <v>165</v>
      </c>
      <c r="C13" s="111" t="s">
        <v>93</v>
      </c>
      <c r="D13" s="105">
        <v>60000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05">
        <v>0</v>
      </c>
      <c r="K13" s="105">
        <v>0</v>
      </c>
      <c r="L13" s="167">
        <v>10000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10000</v>
      </c>
    </row>
    <row r="14" spans="1:17" ht="15.75" x14ac:dyDescent="0.25">
      <c r="A14" s="6" t="e">
        <f t="shared" si="3"/>
        <v>#REF!</v>
      </c>
      <c r="B14" s="135" t="s">
        <v>166</v>
      </c>
      <c r="C14" s="111" t="s">
        <v>94</v>
      </c>
      <c r="D14" s="4">
        <v>42000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105">
        <v>0</v>
      </c>
      <c r="K14" s="105">
        <v>0</v>
      </c>
      <c r="L14" s="167">
        <v>7000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7000</v>
      </c>
    </row>
    <row r="15" spans="1:17" ht="15.75" x14ac:dyDescent="0.25">
      <c r="A15" s="6" t="e">
        <f>1+#REF!</f>
        <v>#REF!</v>
      </c>
      <c r="B15" s="135" t="s">
        <v>48</v>
      </c>
      <c r="C15" s="104" t="s">
        <v>58</v>
      </c>
      <c r="D15" s="105">
        <v>72000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105">
        <v>0</v>
      </c>
      <c r="K15" s="105">
        <v>0</v>
      </c>
      <c r="L15" s="167">
        <v>12000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12000</v>
      </c>
    </row>
    <row r="16" spans="1:17" ht="15.75" x14ac:dyDescent="0.25">
      <c r="A16" s="6" t="e">
        <f t="shared" si="3"/>
        <v>#REF!</v>
      </c>
      <c r="B16" s="135" t="s">
        <v>181</v>
      </c>
      <c r="C16" s="104" t="s">
        <v>109</v>
      </c>
      <c r="D16" s="105">
        <v>90000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05">
        <v>0</v>
      </c>
      <c r="K16" s="105">
        <v>0</v>
      </c>
      <c r="L16" s="167">
        <v>15000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15000</v>
      </c>
    </row>
    <row r="17" spans="1:20" ht="15.75" x14ac:dyDescent="0.25">
      <c r="A17" s="6" t="e">
        <f>1+#REF!</f>
        <v>#REF!</v>
      </c>
      <c r="B17" s="135" t="s">
        <v>183</v>
      </c>
      <c r="C17" s="104" t="s">
        <v>111</v>
      </c>
      <c r="D17" s="105">
        <v>72000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105">
        <v>0</v>
      </c>
      <c r="K17" s="105">
        <v>0</v>
      </c>
      <c r="L17" s="167">
        <v>12000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12000</v>
      </c>
    </row>
    <row r="18" spans="1:20" ht="15.75" x14ac:dyDescent="0.25">
      <c r="A18" s="6" t="e">
        <f>1+#REF!</f>
        <v>#REF!</v>
      </c>
      <c r="B18" s="135" t="s">
        <v>185</v>
      </c>
      <c r="C18" s="111" t="s">
        <v>113</v>
      </c>
      <c r="D18" s="105">
        <v>72000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105">
        <v>0</v>
      </c>
      <c r="K18" s="105">
        <v>0</v>
      </c>
      <c r="L18" s="167">
        <v>12000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12000</v>
      </c>
    </row>
    <row r="19" spans="1:20" ht="16.5" thickBot="1" x14ac:dyDescent="0.3">
      <c r="A19" s="6" t="e">
        <f>1+#REF!</f>
        <v>#REF!</v>
      </c>
      <c r="B19" s="135" t="s">
        <v>198</v>
      </c>
      <c r="C19" s="115" t="s">
        <v>126</v>
      </c>
      <c r="D19" s="141">
        <v>74000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141">
        <v>0</v>
      </c>
      <c r="K19" s="188">
        <v>0</v>
      </c>
      <c r="L19" s="167">
        <v>15000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15000</v>
      </c>
    </row>
    <row r="20" spans="1:20" ht="15.75" thickBot="1" x14ac:dyDescent="0.3">
      <c r="A20" s="245" t="s">
        <v>6</v>
      </c>
      <c r="B20" s="246"/>
      <c r="C20" s="248"/>
      <c r="D20" s="20">
        <f t="shared" ref="D20:Q20" si="4">SUM(D10:D19)</f>
        <v>661000</v>
      </c>
      <c r="E20" s="20">
        <f t="shared" si="4"/>
        <v>0</v>
      </c>
      <c r="F20" s="20">
        <f t="shared" si="4"/>
        <v>0</v>
      </c>
      <c r="G20" s="20">
        <f t="shared" si="4"/>
        <v>0</v>
      </c>
      <c r="H20" s="20">
        <f t="shared" si="4"/>
        <v>0</v>
      </c>
      <c r="I20" s="107">
        <f t="shared" si="4"/>
        <v>0</v>
      </c>
      <c r="J20" s="107">
        <f t="shared" si="4"/>
        <v>0</v>
      </c>
      <c r="K20" s="107">
        <f t="shared" si="4"/>
        <v>0</v>
      </c>
      <c r="L20" s="168">
        <f t="shared" si="4"/>
        <v>113000</v>
      </c>
      <c r="M20" s="20">
        <f t="shared" si="4"/>
        <v>0</v>
      </c>
      <c r="N20" s="20">
        <f t="shared" si="4"/>
        <v>0</v>
      </c>
      <c r="O20" s="20">
        <f t="shared" si="4"/>
        <v>0</v>
      </c>
      <c r="P20" s="20">
        <f t="shared" si="4"/>
        <v>0</v>
      </c>
      <c r="Q20" s="20">
        <f t="shared" si="4"/>
        <v>113000</v>
      </c>
    </row>
    <row r="21" spans="1:20" ht="15.75" thickBot="1" x14ac:dyDescent="0.3">
      <c r="A21" s="235" t="s">
        <v>12</v>
      </c>
      <c r="B21" s="236"/>
      <c r="C21" s="236"/>
      <c r="D21" s="23">
        <f>SUM(+D7+D9+D20)</f>
        <v>727000</v>
      </c>
      <c r="E21" s="23">
        <f>E7+E20</f>
        <v>0</v>
      </c>
      <c r="F21" s="23">
        <f>F7+F20</f>
        <v>0</v>
      </c>
      <c r="G21" s="23">
        <f>G7+G20</f>
        <v>0</v>
      </c>
      <c r="H21" s="23">
        <f>H7+H20</f>
        <v>0</v>
      </c>
      <c r="I21" s="108">
        <f>I7+I20</f>
        <v>0</v>
      </c>
      <c r="J21" s="108">
        <f>SUM(J7+J9+J20)</f>
        <v>0</v>
      </c>
      <c r="K21" s="108">
        <f>K7+K20+K9</f>
        <v>0</v>
      </c>
      <c r="L21" s="161">
        <f>L9+L20</f>
        <v>124000</v>
      </c>
      <c r="M21" s="23">
        <f>M7+M20</f>
        <v>0</v>
      </c>
      <c r="N21" s="23">
        <f>N7+N20</f>
        <v>0</v>
      </c>
      <c r="O21" s="23">
        <f>O7+O20</f>
        <v>0</v>
      </c>
      <c r="P21" s="23">
        <f>P7+P20</f>
        <v>0</v>
      </c>
      <c r="Q21" s="23">
        <f>SUM(J21:P21)</f>
        <v>124000</v>
      </c>
    </row>
    <row r="22" spans="1:20" x14ac:dyDescent="0.25">
      <c r="D22" s="1"/>
    </row>
    <row r="23" spans="1:20" ht="21" x14ac:dyDescent="0.35">
      <c r="A23" s="241" t="s">
        <v>14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</row>
    <row r="24" spans="1:20" s="175" customFormat="1" x14ac:dyDescent="0.25">
      <c r="E24" s="176" t="s">
        <v>35</v>
      </c>
      <c r="F24" s="176" t="s">
        <v>36</v>
      </c>
      <c r="G24" s="176" t="s">
        <v>18</v>
      </c>
      <c r="H24" s="176" t="s">
        <v>19</v>
      </c>
      <c r="I24" s="176" t="s">
        <v>20</v>
      </c>
      <c r="J24" s="176" t="s">
        <v>21</v>
      </c>
      <c r="K24" s="176" t="s">
        <v>17</v>
      </c>
      <c r="L24" s="177" t="s">
        <v>22</v>
      </c>
      <c r="M24" s="176" t="s">
        <v>23</v>
      </c>
      <c r="N24" s="176" t="s">
        <v>24</v>
      </c>
      <c r="O24" s="176" t="s">
        <v>25</v>
      </c>
      <c r="P24" s="176" t="s">
        <v>26</v>
      </c>
      <c r="Q24" s="176"/>
      <c r="R24" s="178"/>
      <c r="S24" s="178"/>
      <c r="T24" s="178"/>
    </row>
    <row r="25" spans="1:20" ht="45" x14ac:dyDescent="0.25">
      <c r="A25" s="103" t="s">
        <v>62</v>
      </c>
      <c r="B25" s="11" t="s">
        <v>1</v>
      </c>
      <c r="C25" s="11" t="s">
        <v>0</v>
      </c>
      <c r="D25" s="11" t="s">
        <v>3</v>
      </c>
      <c r="E25" s="27" t="s">
        <v>28</v>
      </c>
      <c r="F25" s="27" t="s">
        <v>27</v>
      </c>
      <c r="G25" s="50" t="s">
        <v>29</v>
      </c>
      <c r="H25" s="50" t="s">
        <v>8</v>
      </c>
      <c r="I25" s="50" t="s">
        <v>9</v>
      </c>
      <c r="J25" s="50" t="s">
        <v>10</v>
      </c>
      <c r="K25" s="50" t="s">
        <v>30</v>
      </c>
      <c r="L25" s="191" t="s">
        <v>31</v>
      </c>
      <c r="M25" s="30" t="s">
        <v>11</v>
      </c>
      <c r="N25" s="30" t="s">
        <v>32</v>
      </c>
      <c r="O25" s="30" t="s">
        <v>37</v>
      </c>
      <c r="P25" s="30" t="s">
        <v>38</v>
      </c>
      <c r="Q25" s="14" t="s">
        <v>16</v>
      </c>
      <c r="R25" s="37"/>
      <c r="S25" s="37"/>
      <c r="T25" s="38"/>
    </row>
    <row r="26" spans="1:20" ht="15.75" thickBot="1" x14ac:dyDescent="0.3">
      <c r="A26" s="32"/>
      <c r="B26" s="32"/>
      <c r="C26" s="33"/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192">
        <v>0</v>
      </c>
      <c r="M26" s="96">
        <v>0</v>
      </c>
      <c r="N26" s="96">
        <v>0</v>
      </c>
      <c r="O26" s="96">
        <v>0</v>
      </c>
      <c r="P26" s="96">
        <v>0</v>
      </c>
      <c r="Q26" s="81">
        <f>SUM(J26:P26)</f>
        <v>0</v>
      </c>
      <c r="R26" s="39"/>
      <c r="S26" s="39"/>
      <c r="T26" s="39"/>
    </row>
    <row r="27" spans="1:20" ht="15.75" thickBot="1" x14ac:dyDescent="0.3">
      <c r="A27" s="242" t="s">
        <v>6</v>
      </c>
      <c r="B27" s="243"/>
      <c r="C27" s="243"/>
      <c r="D27" s="101">
        <f t="shared" ref="D27:Q27" si="5">SUM(D26:D26)</f>
        <v>0</v>
      </c>
      <c r="E27" s="101">
        <f t="shared" si="5"/>
        <v>0</v>
      </c>
      <c r="F27" s="101">
        <f t="shared" si="5"/>
        <v>0</v>
      </c>
      <c r="G27" s="101">
        <f t="shared" si="5"/>
        <v>0</v>
      </c>
      <c r="H27" s="101">
        <f t="shared" si="5"/>
        <v>0</v>
      </c>
      <c r="I27" s="101">
        <f t="shared" si="5"/>
        <v>0</v>
      </c>
      <c r="J27" s="101">
        <f t="shared" si="5"/>
        <v>0</v>
      </c>
      <c r="K27" s="101">
        <f t="shared" si="5"/>
        <v>0</v>
      </c>
      <c r="L27" s="193">
        <f t="shared" si="5"/>
        <v>0</v>
      </c>
      <c r="M27" s="21">
        <f t="shared" si="5"/>
        <v>0</v>
      </c>
      <c r="N27" s="21">
        <f t="shared" si="5"/>
        <v>0</v>
      </c>
      <c r="O27" s="21">
        <f t="shared" si="5"/>
        <v>0</v>
      </c>
      <c r="P27" s="21">
        <f t="shared" si="5"/>
        <v>0</v>
      </c>
      <c r="Q27" s="100">
        <f t="shared" si="5"/>
        <v>0</v>
      </c>
      <c r="R27" s="40"/>
      <c r="S27" s="40"/>
      <c r="T27" s="40"/>
    </row>
    <row r="28" spans="1:20" ht="15.75" thickBot="1" x14ac:dyDescent="0.3">
      <c r="A28" s="235" t="s">
        <v>12</v>
      </c>
      <c r="B28" s="236"/>
      <c r="C28" s="236"/>
      <c r="D28" s="24">
        <f>D27</f>
        <v>0</v>
      </c>
      <c r="E28" s="24">
        <f t="shared" ref="E28:Q28" si="6">E27</f>
        <v>0</v>
      </c>
      <c r="F28" s="24">
        <f t="shared" si="6"/>
        <v>0</v>
      </c>
      <c r="G28" s="24">
        <f t="shared" si="6"/>
        <v>0</v>
      </c>
      <c r="H28" s="24">
        <f t="shared" si="6"/>
        <v>0</v>
      </c>
      <c r="I28" s="24">
        <f t="shared" si="6"/>
        <v>0</v>
      </c>
      <c r="J28" s="24">
        <f t="shared" si="6"/>
        <v>0</v>
      </c>
      <c r="K28" s="24">
        <f t="shared" si="6"/>
        <v>0</v>
      </c>
      <c r="L28" s="66">
        <f t="shared" si="6"/>
        <v>0</v>
      </c>
      <c r="M28" s="24">
        <f t="shared" si="6"/>
        <v>0</v>
      </c>
      <c r="N28" s="24">
        <f t="shared" si="6"/>
        <v>0</v>
      </c>
      <c r="O28" s="24">
        <f t="shared" si="6"/>
        <v>0</v>
      </c>
      <c r="P28" s="24">
        <f t="shared" si="6"/>
        <v>0</v>
      </c>
      <c r="Q28" s="24">
        <f t="shared" si="6"/>
        <v>0</v>
      </c>
      <c r="R28" s="41"/>
      <c r="S28" s="41"/>
      <c r="T28" s="41"/>
    </row>
    <row r="30" spans="1:20" ht="18.75" x14ac:dyDescent="0.3">
      <c r="A30" s="237" t="s">
        <v>33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</row>
    <row r="31" spans="1:20" s="175" customFormat="1" x14ac:dyDescent="0.25">
      <c r="E31" s="176" t="s">
        <v>35</v>
      </c>
      <c r="F31" s="176" t="s">
        <v>36</v>
      </c>
      <c r="G31" s="176" t="s">
        <v>18</v>
      </c>
      <c r="H31" s="176" t="s">
        <v>19</v>
      </c>
      <c r="I31" s="176" t="s">
        <v>20</v>
      </c>
      <c r="J31" s="162" t="s">
        <v>21</v>
      </c>
      <c r="K31" s="162" t="s">
        <v>17</v>
      </c>
      <c r="L31" s="162" t="s">
        <v>22</v>
      </c>
      <c r="M31" s="176" t="s">
        <v>23</v>
      </c>
      <c r="N31" s="176" t="s">
        <v>24</v>
      </c>
      <c r="O31" s="176" t="s">
        <v>25</v>
      </c>
      <c r="P31" s="176" t="s">
        <v>26</v>
      </c>
      <c r="Q31" s="176"/>
    </row>
    <row r="32" spans="1:20" ht="45" x14ac:dyDescent="0.25">
      <c r="A32" s="103" t="s">
        <v>62</v>
      </c>
      <c r="B32" s="11" t="s">
        <v>1</v>
      </c>
      <c r="C32" s="11" t="s">
        <v>0</v>
      </c>
      <c r="D32" s="11" t="s">
        <v>3</v>
      </c>
      <c r="E32" s="27" t="s">
        <v>61</v>
      </c>
      <c r="F32" s="27" t="s">
        <v>61</v>
      </c>
      <c r="G32" s="27" t="s">
        <v>61</v>
      </c>
      <c r="H32" s="27" t="s">
        <v>61</v>
      </c>
      <c r="I32" s="27" t="s">
        <v>61</v>
      </c>
      <c r="J32" s="27" t="s">
        <v>61</v>
      </c>
      <c r="K32" s="50" t="s">
        <v>61</v>
      </c>
      <c r="L32" s="27" t="s">
        <v>61</v>
      </c>
      <c r="M32" s="27" t="s">
        <v>61</v>
      </c>
      <c r="N32" s="27" t="s">
        <v>61</v>
      </c>
      <c r="O32" s="27" t="s">
        <v>61</v>
      </c>
      <c r="P32" s="27" t="s">
        <v>61</v>
      </c>
      <c r="Q32" s="14" t="s">
        <v>16</v>
      </c>
    </row>
    <row r="33" spans="1:17" ht="30" x14ac:dyDescent="0.25">
      <c r="A33" s="3">
        <v>1</v>
      </c>
      <c r="B33" s="148" t="s">
        <v>267</v>
      </c>
      <c r="C33" s="149" t="s">
        <v>283</v>
      </c>
      <c r="D33" s="174">
        <v>87500</v>
      </c>
      <c r="E33" s="12">
        <v>0</v>
      </c>
      <c r="F33" s="12">
        <v>0</v>
      </c>
      <c r="G33" s="26">
        <v>0</v>
      </c>
      <c r="H33" s="26">
        <v>0</v>
      </c>
      <c r="I33" s="26">
        <v>0</v>
      </c>
      <c r="J33" s="166">
        <v>0</v>
      </c>
      <c r="K33" s="26">
        <v>0</v>
      </c>
      <c r="L33" s="158">
        <v>87500</v>
      </c>
      <c r="M33" s="12">
        <v>0</v>
      </c>
      <c r="N33" s="12">
        <v>0</v>
      </c>
      <c r="O33" s="12">
        <v>0</v>
      </c>
      <c r="P33" s="12">
        <v>0</v>
      </c>
      <c r="Q33" s="12">
        <f>SUM(E33:P33)</f>
        <v>87500</v>
      </c>
    </row>
    <row r="34" spans="1:17" ht="30" x14ac:dyDescent="0.25">
      <c r="A34" s="3">
        <f>1+A33</f>
        <v>2</v>
      </c>
      <c r="B34" s="148" t="s">
        <v>268</v>
      </c>
      <c r="C34" s="149" t="s">
        <v>284</v>
      </c>
      <c r="D34" s="174">
        <v>59500</v>
      </c>
      <c r="E34" s="12">
        <v>0</v>
      </c>
      <c r="F34" s="12">
        <v>0</v>
      </c>
      <c r="G34" s="26">
        <v>0</v>
      </c>
      <c r="H34" s="26">
        <v>0</v>
      </c>
      <c r="I34" s="26">
        <v>0</v>
      </c>
      <c r="J34" s="166">
        <v>0</v>
      </c>
      <c r="K34" s="26">
        <v>0</v>
      </c>
      <c r="L34" s="158">
        <v>59500</v>
      </c>
      <c r="M34" s="12">
        <v>0</v>
      </c>
      <c r="N34" s="12">
        <v>0</v>
      </c>
      <c r="O34" s="12">
        <v>0</v>
      </c>
      <c r="P34" s="12">
        <v>0</v>
      </c>
      <c r="Q34" s="12">
        <f>+L34</f>
        <v>59500</v>
      </c>
    </row>
    <row r="35" spans="1:17" ht="30" x14ac:dyDescent="0.25">
      <c r="A35" s="3">
        <f t="shared" ref="A35:A48" si="7">1+A34</f>
        <v>3</v>
      </c>
      <c r="B35" s="148" t="s">
        <v>269</v>
      </c>
      <c r="C35" s="149" t="s">
        <v>285</v>
      </c>
      <c r="D35" s="174">
        <v>90000</v>
      </c>
      <c r="E35" s="12">
        <v>0</v>
      </c>
      <c r="F35" s="12">
        <v>0</v>
      </c>
      <c r="G35" s="26">
        <v>0</v>
      </c>
      <c r="H35" s="26">
        <v>0</v>
      </c>
      <c r="I35" s="26">
        <v>0</v>
      </c>
      <c r="J35" s="166">
        <v>0</v>
      </c>
      <c r="K35" s="83">
        <v>0</v>
      </c>
      <c r="L35" s="158">
        <v>90000</v>
      </c>
      <c r="M35" s="12">
        <v>0</v>
      </c>
      <c r="N35" s="12">
        <v>0</v>
      </c>
      <c r="O35" s="12">
        <v>0</v>
      </c>
      <c r="P35" s="12">
        <v>0</v>
      </c>
      <c r="Q35" s="12">
        <f t="shared" ref="Q35:Q48" si="8">+L35</f>
        <v>90000</v>
      </c>
    </row>
    <row r="36" spans="1:17" ht="30" x14ac:dyDescent="0.25">
      <c r="A36" s="3">
        <f t="shared" si="7"/>
        <v>4</v>
      </c>
      <c r="B36" s="148" t="s">
        <v>270</v>
      </c>
      <c r="C36" s="149" t="s">
        <v>286</v>
      </c>
      <c r="D36" s="174">
        <v>65900</v>
      </c>
      <c r="E36" s="12">
        <v>0</v>
      </c>
      <c r="F36" s="12">
        <v>0</v>
      </c>
      <c r="G36" s="26">
        <v>0</v>
      </c>
      <c r="H36" s="26">
        <v>0</v>
      </c>
      <c r="I36" s="26">
        <v>0</v>
      </c>
      <c r="J36" s="166">
        <v>0</v>
      </c>
      <c r="K36" s="83">
        <v>0</v>
      </c>
      <c r="L36" s="158">
        <v>65900</v>
      </c>
      <c r="M36" s="12">
        <v>0</v>
      </c>
      <c r="N36" s="12">
        <v>0</v>
      </c>
      <c r="O36" s="12">
        <v>0</v>
      </c>
      <c r="P36" s="12">
        <v>0</v>
      </c>
      <c r="Q36" s="12">
        <f t="shared" si="8"/>
        <v>65900</v>
      </c>
    </row>
    <row r="37" spans="1:17" ht="30" x14ac:dyDescent="0.25">
      <c r="A37" s="3">
        <f t="shared" si="7"/>
        <v>5</v>
      </c>
      <c r="B37" s="148" t="s">
        <v>271</v>
      </c>
      <c r="C37" s="149" t="s">
        <v>287</v>
      </c>
      <c r="D37" s="174">
        <v>26100</v>
      </c>
      <c r="E37" s="12">
        <v>0</v>
      </c>
      <c r="F37" s="12">
        <v>0</v>
      </c>
      <c r="G37" s="26">
        <v>0</v>
      </c>
      <c r="H37" s="26">
        <v>0</v>
      </c>
      <c r="I37" s="26">
        <v>0</v>
      </c>
      <c r="J37" s="166">
        <v>0</v>
      </c>
      <c r="K37" s="83">
        <v>0</v>
      </c>
      <c r="L37" s="158">
        <v>26100</v>
      </c>
      <c r="M37" s="12">
        <v>0</v>
      </c>
      <c r="N37" s="12">
        <v>0</v>
      </c>
      <c r="O37" s="12">
        <v>0</v>
      </c>
      <c r="P37" s="12">
        <v>0</v>
      </c>
      <c r="Q37" s="12">
        <f t="shared" si="8"/>
        <v>26100</v>
      </c>
    </row>
    <row r="38" spans="1:17" ht="30" x14ac:dyDescent="0.25">
      <c r="A38" s="3">
        <f t="shared" si="7"/>
        <v>6</v>
      </c>
      <c r="B38" s="148" t="s">
        <v>272</v>
      </c>
      <c r="C38" s="149" t="s">
        <v>288</v>
      </c>
      <c r="D38" s="174">
        <v>59500</v>
      </c>
      <c r="E38" s="12">
        <v>0</v>
      </c>
      <c r="F38" s="12">
        <v>0</v>
      </c>
      <c r="G38" s="26">
        <v>0</v>
      </c>
      <c r="H38" s="26">
        <v>0</v>
      </c>
      <c r="I38" s="26">
        <v>0</v>
      </c>
      <c r="J38" s="166">
        <v>0</v>
      </c>
      <c r="K38" s="83">
        <v>0</v>
      </c>
      <c r="L38" s="158">
        <v>59500</v>
      </c>
      <c r="M38" s="12">
        <v>0</v>
      </c>
      <c r="N38" s="12">
        <v>0</v>
      </c>
      <c r="O38" s="12">
        <v>0</v>
      </c>
      <c r="P38" s="12">
        <v>0</v>
      </c>
      <c r="Q38" s="12">
        <f t="shared" si="8"/>
        <v>59500</v>
      </c>
    </row>
    <row r="39" spans="1:17" ht="30" x14ac:dyDescent="0.25">
      <c r="A39" s="3">
        <f t="shared" si="7"/>
        <v>7</v>
      </c>
      <c r="B39" s="148" t="s">
        <v>273</v>
      </c>
      <c r="C39" s="149" t="s">
        <v>289</v>
      </c>
      <c r="D39" s="174">
        <v>26100</v>
      </c>
      <c r="E39" s="12">
        <v>0</v>
      </c>
      <c r="F39" s="12">
        <v>0</v>
      </c>
      <c r="G39" s="26">
        <v>0</v>
      </c>
      <c r="H39" s="26">
        <v>0</v>
      </c>
      <c r="I39" s="26">
        <v>0</v>
      </c>
      <c r="J39" s="166">
        <v>0</v>
      </c>
      <c r="K39" s="83">
        <v>0</v>
      </c>
      <c r="L39" s="158">
        <v>26100</v>
      </c>
      <c r="M39" s="12">
        <v>0</v>
      </c>
      <c r="N39" s="12">
        <v>0</v>
      </c>
      <c r="O39" s="12">
        <v>0</v>
      </c>
      <c r="P39" s="12">
        <v>0</v>
      </c>
      <c r="Q39" s="12">
        <f t="shared" si="8"/>
        <v>26100</v>
      </c>
    </row>
    <row r="40" spans="1:17" ht="30" x14ac:dyDescent="0.25">
      <c r="A40" s="3">
        <f t="shared" si="7"/>
        <v>8</v>
      </c>
      <c r="B40" s="148" t="s">
        <v>274</v>
      </c>
      <c r="C40" s="149" t="s">
        <v>290</v>
      </c>
      <c r="D40" s="174">
        <v>81100</v>
      </c>
      <c r="E40" s="12">
        <v>0</v>
      </c>
      <c r="F40" s="12">
        <v>0</v>
      </c>
      <c r="G40" s="26">
        <v>0</v>
      </c>
      <c r="H40" s="26">
        <v>0</v>
      </c>
      <c r="I40" s="26">
        <v>0</v>
      </c>
      <c r="J40" s="166">
        <v>0</v>
      </c>
      <c r="K40" s="83">
        <v>0</v>
      </c>
      <c r="L40" s="158">
        <v>81100</v>
      </c>
      <c r="M40" s="12">
        <v>0</v>
      </c>
      <c r="N40" s="12">
        <v>0</v>
      </c>
      <c r="O40" s="12">
        <v>0</v>
      </c>
      <c r="P40" s="12">
        <v>0</v>
      </c>
      <c r="Q40" s="12">
        <f t="shared" si="8"/>
        <v>81100</v>
      </c>
    </row>
    <row r="41" spans="1:17" ht="30" x14ac:dyDescent="0.25">
      <c r="A41" s="3">
        <f t="shared" si="7"/>
        <v>9</v>
      </c>
      <c r="B41" s="148" t="s">
        <v>275</v>
      </c>
      <c r="C41" s="149" t="s">
        <v>291</v>
      </c>
      <c r="D41" s="174">
        <v>72810</v>
      </c>
      <c r="E41" s="12">
        <v>0</v>
      </c>
      <c r="F41" s="12">
        <v>0</v>
      </c>
      <c r="G41" s="26">
        <v>0</v>
      </c>
      <c r="H41" s="26">
        <v>0</v>
      </c>
      <c r="I41" s="26">
        <v>0</v>
      </c>
      <c r="J41" s="166">
        <v>0</v>
      </c>
      <c r="K41" s="83">
        <v>0</v>
      </c>
      <c r="L41" s="158">
        <v>72810</v>
      </c>
      <c r="M41" s="12">
        <v>0</v>
      </c>
      <c r="N41" s="12">
        <v>0</v>
      </c>
      <c r="O41" s="12">
        <v>0</v>
      </c>
      <c r="P41" s="12">
        <v>0</v>
      </c>
      <c r="Q41" s="12">
        <f t="shared" si="8"/>
        <v>72810</v>
      </c>
    </row>
    <row r="42" spans="1:17" ht="30" x14ac:dyDescent="0.25">
      <c r="A42" s="3">
        <f t="shared" si="7"/>
        <v>10</v>
      </c>
      <c r="B42" s="148" t="s">
        <v>276</v>
      </c>
      <c r="C42" s="149" t="s">
        <v>292</v>
      </c>
      <c r="D42" s="174">
        <v>26982</v>
      </c>
      <c r="E42" s="12">
        <v>0</v>
      </c>
      <c r="F42" s="12">
        <v>0</v>
      </c>
      <c r="G42" s="26">
        <v>0</v>
      </c>
      <c r="H42" s="26">
        <v>0</v>
      </c>
      <c r="I42" s="26">
        <v>0</v>
      </c>
      <c r="J42" s="166">
        <v>0</v>
      </c>
      <c r="K42" s="83">
        <v>0</v>
      </c>
      <c r="L42" s="158">
        <v>26982</v>
      </c>
      <c r="M42" s="12">
        <v>0</v>
      </c>
      <c r="N42" s="12">
        <v>0</v>
      </c>
      <c r="O42" s="12">
        <v>0</v>
      </c>
      <c r="P42" s="12">
        <v>0</v>
      </c>
      <c r="Q42" s="12">
        <f t="shared" si="8"/>
        <v>26982</v>
      </c>
    </row>
    <row r="43" spans="1:17" ht="30" x14ac:dyDescent="0.25">
      <c r="A43" s="3">
        <f t="shared" si="7"/>
        <v>11</v>
      </c>
      <c r="B43" s="148" t="s">
        <v>277</v>
      </c>
      <c r="C43" s="149" t="s">
        <v>293</v>
      </c>
      <c r="D43" s="174">
        <v>72290</v>
      </c>
      <c r="E43" s="12">
        <v>0</v>
      </c>
      <c r="F43" s="12">
        <v>0</v>
      </c>
      <c r="G43" s="26">
        <v>0</v>
      </c>
      <c r="H43" s="26">
        <v>0</v>
      </c>
      <c r="I43" s="26">
        <v>0</v>
      </c>
      <c r="J43" s="166">
        <v>0</v>
      </c>
      <c r="K43" s="83">
        <v>0</v>
      </c>
      <c r="L43" s="158">
        <v>72290</v>
      </c>
      <c r="M43" s="12">
        <v>0</v>
      </c>
      <c r="N43" s="12">
        <v>0</v>
      </c>
      <c r="O43" s="12">
        <v>0</v>
      </c>
      <c r="P43" s="12">
        <v>0</v>
      </c>
      <c r="Q43" s="12">
        <f t="shared" si="8"/>
        <v>72290</v>
      </c>
    </row>
    <row r="44" spans="1:17" ht="30" x14ac:dyDescent="0.25">
      <c r="A44" s="3">
        <f t="shared" si="7"/>
        <v>12</v>
      </c>
      <c r="B44" s="148" t="s">
        <v>278</v>
      </c>
      <c r="C44" s="149" t="s">
        <v>294</v>
      </c>
      <c r="D44" s="174">
        <v>88500</v>
      </c>
      <c r="E44" s="12">
        <v>0</v>
      </c>
      <c r="F44" s="12">
        <v>0</v>
      </c>
      <c r="G44" s="26">
        <v>0</v>
      </c>
      <c r="H44" s="26">
        <v>0</v>
      </c>
      <c r="I44" s="26">
        <v>0</v>
      </c>
      <c r="J44" s="166">
        <v>0</v>
      </c>
      <c r="K44" s="83">
        <v>0</v>
      </c>
      <c r="L44" s="158">
        <v>88500</v>
      </c>
      <c r="M44" s="12">
        <v>0</v>
      </c>
      <c r="N44" s="12">
        <v>0</v>
      </c>
      <c r="O44" s="12">
        <v>0</v>
      </c>
      <c r="P44" s="12">
        <v>0</v>
      </c>
      <c r="Q44" s="12">
        <f t="shared" si="8"/>
        <v>88500</v>
      </c>
    </row>
    <row r="45" spans="1:17" ht="30" x14ac:dyDescent="0.25">
      <c r="A45" s="3">
        <f t="shared" si="7"/>
        <v>13</v>
      </c>
      <c r="B45" s="148" t="s">
        <v>279</v>
      </c>
      <c r="C45" s="149" t="s">
        <v>295</v>
      </c>
      <c r="D45" s="174">
        <v>34650</v>
      </c>
      <c r="E45" s="12">
        <v>0</v>
      </c>
      <c r="F45" s="12">
        <v>0</v>
      </c>
      <c r="G45" s="26">
        <v>0</v>
      </c>
      <c r="H45" s="26">
        <v>0</v>
      </c>
      <c r="I45" s="26">
        <v>0</v>
      </c>
      <c r="J45" s="166">
        <v>0</v>
      </c>
      <c r="K45" s="83">
        <v>0</v>
      </c>
      <c r="L45" s="158">
        <v>34650</v>
      </c>
      <c r="M45" s="12">
        <v>0</v>
      </c>
      <c r="N45" s="12">
        <v>0</v>
      </c>
      <c r="O45" s="12">
        <v>0</v>
      </c>
      <c r="P45" s="12">
        <v>0</v>
      </c>
      <c r="Q45" s="12">
        <f t="shared" si="8"/>
        <v>34650</v>
      </c>
    </row>
    <row r="46" spans="1:17" ht="30" x14ac:dyDescent="0.25">
      <c r="A46" s="3">
        <f t="shared" si="7"/>
        <v>14</v>
      </c>
      <c r="B46" s="148" t="s">
        <v>280</v>
      </c>
      <c r="C46" s="149" t="s">
        <v>296</v>
      </c>
      <c r="D46" s="174">
        <v>90000</v>
      </c>
      <c r="E46" s="12">
        <v>0</v>
      </c>
      <c r="F46" s="12">
        <v>0</v>
      </c>
      <c r="G46" s="26">
        <v>0</v>
      </c>
      <c r="H46" s="26">
        <v>0</v>
      </c>
      <c r="I46" s="26">
        <v>0</v>
      </c>
      <c r="J46" s="166">
        <v>0</v>
      </c>
      <c r="K46" s="83">
        <v>0</v>
      </c>
      <c r="L46" s="158">
        <v>90000</v>
      </c>
      <c r="M46" s="12">
        <v>0</v>
      </c>
      <c r="N46" s="12">
        <v>0</v>
      </c>
      <c r="O46" s="12">
        <v>0</v>
      </c>
      <c r="P46" s="12">
        <v>0</v>
      </c>
      <c r="Q46" s="12">
        <f t="shared" si="8"/>
        <v>90000</v>
      </c>
    </row>
    <row r="47" spans="1:17" ht="30" x14ac:dyDescent="0.25">
      <c r="A47" s="3">
        <f t="shared" si="7"/>
        <v>15</v>
      </c>
      <c r="B47" s="148" t="s">
        <v>281</v>
      </c>
      <c r="C47" s="149" t="s">
        <v>297</v>
      </c>
      <c r="D47" s="174">
        <v>14940</v>
      </c>
      <c r="E47" s="12">
        <v>0</v>
      </c>
      <c r="F47" s="12">
        <v>0</v>
      </c>
      <c r="G47" s="26">
        <v>0</v>
      </c>
      <c r="H47" s="26">
        <v>0</v>
      </c>
      <c r="I47" s="26">
        <v>0</v>
      </c>
      <c r="J47" s="166">
        <v>0</v>
      </c>
      <c r="K47" s="83">
        <v>0</v>
      </c>
      <c r="L47" s="158">
        <v>14940</v>
      </c>
      <c r="M47" s="12">
        <v>0</v>
      </c>
      <c r="N47" s="12">
        <v>0</v>
      </c>
      <c r="O47" s="12">
        <v>0</v>
      </c>
      <c r="P47" s="12">
        <v>0</v>
      </c>
      <c r="Q47" s="12">
        <f t="shared" si="8"/>
        <v>14940</v>
      </c>
    </row>
    <row r="48" spans="1:17" ht="30.75" thickBot="1" x14ac:dyDescent="0.3">
      <c r="A48" s="3">
        <f t="shared" si="7"/>
        <v>16</v>
      </c>
      <c r="B48" s="148" t="s">
        <v>282</v>
      </c>
      <c r="C48" s="149" t="s">
        <v>298</v>
      </c>
      <c r="D48" s="174">
        <v>50000</v>
      </c>
      <c r="E48" s="12">
        <v>0</v>
      </c>
      <c r="F48" s="12">
        <v>0</v>
      </c>
      <c r="G48" s="26">
        <v>0</v>
      </c>
      <c r="H48" s="26">
        <v>0</v>
      </c>
      <c r="I48" s="26">
        <v>0</v>
      </c>
      <c r="J48" s="166">
        <v>0</v>
      </c>
      <c r="K48" s="83">
        <v>0</v>
      </c>
      <c r="L48" s="158">
        <v>50000</v>
      </c>
      <c r="M48" s="12">
        <v>0</v>
      </c>
      <c r="N48" s="12">
        <v>0</v>
      </c>
      <c r="O48" s="12">
        <v>0</v>
      </c>
      <c r="P48" s="12">
        <v>0</v>
      </c>
      <c r="Q48" s="12">
        <f t="shared" si="8"/>
        <v>50000</v>
      </c>
    </row>
    <row r="49" spans="1:17" ht="15.75" thickBot="1" x14ac:dyDescent="0.3">
      <c r="A49" s="257" t="s">
        <v>15</v>
      </c>
      <c r="B49" s="246"/>
      <c r="C49" s="247"/>
      <c r="D49" s="181">
        <f>SUM(D33:D48)</f>
        <v>945872</v>
      </c>
      <c r="E49" s="183">
        <f>SUM(E33:E33)</f>
        <v>0</v>
      </c>
      <c r="F49" s="183">
        <f>SUM(F33:F33)</f>
        <v>0</v>
      </c>
      <c r="G49" s="184">
        <v>0</v>
      </c>
      <c r="H49" s="184">
        <f>SUM(H33:H33)</f>
        <v>0</v>
      </c>
      <c r="I49" s="184">
        <f>SUM(I33:I33)</f>
        <v>0</v>
      </c>
      <c r="J49" s="184">
        <f>SUM(J33:J33)</f>
        <v>0</v>
      </c>
      <c r="K49" s="194">
        <f>SUM(K33:K48)</f>
        <v>0</v>
      </c>
      <c r="L49" s="195">
        <f>SUM(L33:L48)</f>
        <v>945872</v>
      </c>
      <c r="M49" s="184">
        <f t="shared" ref="M49:Q49" si="9">SUM(M33:M33)</f>
        <v>0</v>
      </c>
      <c r="N49" s="184">
        <f t="shared" si="9"/>
        <v>0</v>
      </c>
      <c r="O49" s="184">
        <f t="shared" si="9"/>
        <v>0</v>
      </c>
      <c r="P49" s="184">
        <f t="shared" si="9"/>
        <v>0</v>
      </c>
      <c r="Q49" s="179">
        <f t="shared" si="9"/>
        <v>87500</v>
      </c>
    </row>
    <row r="50" spans="1:17" ht="30.75" thickBot="1" x14ac:dyDescent="0.3">
      <c r="A50" s="150">
        <v>1</v>
      </c>
      <c r="B50" s="148" t="s">
        <v>299</v>
      </c>
      <c r="C50" s="149" t="s">
        <v>263</v>
      </c>
      <c r="D50" s="174">
        <v>17850</v>
      </c>
      <c r="E50" s="151">
        <v>0</v>
      </c>
      <c r="F50" s="151">
        <v>0</v>
      </c>
      <c r="G50" s="152">
        <v>0</v>
      </c>
      <c r="H50" s="152">
        <v>0</v>
      </c>
      <c r="I50" s="152">
        <v>0</v>
      </c>
      <c r="J50" s="26">
        <v>0</v>
      </c>
      <c r="K50" s="152">
        <v>0</v>
      </c>
      <c r="L50" s="158">
        <v>17850</v>
      </c>
      <c r="M50" s="151">
        <v>0</v>
      </c>
      <c r="N50" s="151">
        <v>0</v>
      </c>
      <c r="O50" s="151">
        <v>0</v>
      </c>
      <c r="P50" s="151">
        <v>0</v>
      </c>
      <c r="Q50" s="151">
        <f>SUM(E50:P50)</f>
        <v>17850</v>
      </c>
    </row>
    <row r="51" spans="1:17" ht="30.75" thickBot="1" x14ac:dyDescent="0.3">
      <c r="A51" s="3">
        <f>1+A50</f>
        <v>2</v>
      </c>
      <c r="B51" s="148" t="s">
        <v>300</v>
      </c>
      <c r="C51" s="149" t="s">
        <v>311</v>
      </c>
      <c r="D51" s="174">
        <v>40000</v>
      </c>
      <c r="E51" s="12">
        <v>0</v>
      </c>
      <c r="F51" s="12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158">
        <v>40000</v>
      </c>
      <c r="M51" s="12">
        <v>0</v>
      </c>
      <c r="N51" s="12">
        <v>0</v>
      </c>
      <c r="O51" s="12">
        <v>0</v>
      </c>
      <c r="P51" s="12">
        <v>0</v>
      </c>
      <c r="Q51" s="151">
        <f t="shared" ref="Q51:Q61" si="10">SUM(E51:P51)</f>
        <v>40000</v>
      </c>
    </row>
    <row r="52" spans="1:17" ht="30.75" thickBot="1" x14ac:dyDescent="0.3">
      <c r="A52" s="3">
        <f t="shared" ref="A52:A61" si="11">1+A51</f>
        <v>3</v>
      </c>
      <c r="B52" s="148" t="s">
        <v>301</v>
      </c>
      <c r="C52" s="149" t="s">
        <v>312</v>
      </c>
      <c r="D52" s="174">
        <v>40000</v>
      </c>
      <c r="E52" s="12">
        <v>0</v>
      </c>
      <c r="F52" s="12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158">
        <v>40000</v>
      </c>
      <c r="M52" s="12">
        <v>0</v>
      </c>
      <c r="N52" s="12">
        <v>0</v>
      </c>
      <c r="O52" s="12">
        <v>0</v>
      </c>
      <c r="P52" s="12">
        <v>0</v>
      </c>
      <c r="Q52" s="151">
        <f t="shared" si="10"/>
        <v>40000</v>
      </c>
    </row>
    <row r="53" spans="1:17" ht="30.75" thickBot="1" x14ac:dyDescent="0.3">
      <c r="A53" s="3">
        <f t="shared" si="11"/>
        <v>4</v>
      </c>
      <c r="B53" s="148" t="s">
        <v>302</v>
      </c>
      <c r="C53" s="149" t="s">
        <v>313</v>
      </c>
      <c r="D53" s="174">
        <v>35640</v>
      </c>
      <c r="E53" s="12">
        <v>0</v>
      </c>
      <c r="F53" s="12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158">
        <v>35640</v>
      </c>
      <c r="M53" s="12">
        <v>0</v>
      </c>
      <c r="N53" s="12">
        <v>0</v>
      </c>
      <c r="O53" s="12">
        <v>0</v>
      </c>
      <c r="P53" s="12">
        <v>0</v>
      </c>
      <c r="Q53" s="151">
        <f t="shared" si="10"/>
        <v>35640</v>
      </c>
    </row>
    <row r="54" spans="1:17" ht="30.75" thickBot="1" x14ac:dyDescent="0.3">
      <c r="A54" s="3">
        <f t="shared" si="11"/>
        <v>5</v>
      </c>
      <c r="B54" s="148" t="s">
        <v>303</v>
      </c>
      <c r="C54" s="149" t="s">
        <v>314</v>
      </c>
      <c r="D54" s="174">
        <v>85000</v>
      </c>
      <c r="E54" s="12">
        <v>0</v>
      </c>
      <c r="F54" s="12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158">
        <v>85000</v>
      </c>
      <c r="M54" s="12">
        <v>0</v>
      </c>
      <c r="N54" s="12">
        <v>0</v>
      </c>
      <c r="O54" s="12">
        <v>0</v>
      </c>
      <c r="P54" s="12">
        <v>0</v>
      </c>
      <c r="Q54" s="151">
        <f t="shared" si="10"/>
        <v>85000</v>
      </c>
    </row>
    <row r="55" spans="1:17" ht="30.75" thickBot="1" x14ac:dyDescent="0.3">
      <c r="A55" s="3">
        <f t="shared" si="11"/>
        <v>6</v>
      </c>
      <c r="B55" s="148" t="s">
        <v>304</v>
      </c>
      <c r="C55" s="149" t="s">
        <v>231</v>
      </c>
      <c r="D55" s="174">
        <v>12000</v>
      </c>
      <c r="E55" s="12">
        <v>0</v>
      </c>
      <c r="F55" s="12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158">
        <v>12000</v>
      </c>
      <c r="M55" s="12">
        <v>0</v>
      </c>
      <c r="N55" s="12">
        <v>0</v>
      </c>
      <c r="O55" s="12">
        <v>0</v>
      </c>
      <c r="P55" s="12">
        <v>0</v>
      </c>
      <c r="Q55" s="151">
        <f t="shared" si="10"/>
        <v>12000</v>
      </c>
    </row>
    <row r="56" spans="1:17" ht="30.75" thickBot="1" x14ac:dyDescent="0.3">
      <c r="A56" s="3">
        <f t="shared" si="11"/>
        <v>7</v>
      </c>
      <c r="B56" s="148" t="s">
        <v>305</v>
      </c>
      <c r="C56" s="149" t="s">
        <v>243</v>
      </c>
      <c r="D56" s="174">
        <v>12000</v>
      </c>
      <c r="E56" s="12">
        <v>0</v>
      </c>
      <c r="F56" s="12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158">
        <v>12000</v>
      </c>
      <c r="M56" s="12">
        <v>0</v>
      </c>
      <c r="N56" s="12">
        <v>0</v>
      </c>
      <c r="O56" s="12">
        <v>0</v>
      </c>
      <c r="P56" s="12">
        <v>0</v>
      </c>
      <c r="Q56" s="151">
        <f t="shared" si="10"/>
        <v>12000</v>
      </c>
    </row>
    <row r="57" spans="1:17" ht="30.75" thickBot="1" x14ac:dyDescent="0.3">
      <c r="A57" s="3">
        <f t="shared" si="11"/>
        <v>8</v>
      </c>
      <c r="B57" s="148" t="s">
        <v>306</v>
      </c>
      <c r="C57" s="149" t="s">
        <v>315</v>
      </c>
      <c r="D57" s="174">
        <v>12000</v>
      </c>
      <c r="E57" s="12">
        <v>0</v>
      </c>
      <c r="F57" s="12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158">
        <v>12000</v>
      </c>
      <c r="M57" s="12">
        <v>0</v>
      </c>
      <c r="N57" s="12">
        <v>0</v>
      </c>
      <c r="O57" s="12">
        <v>0</v>
      </c>
      <c r="P57" s="12">
        <v>0</v>
      </c>
      <c r="Q57" s="151">
        <f t="shared" si="10"/>
        <v>12000</v>
      </c>
    </row>
    <row r="58" spans="1:17" ht="30.75" thickBot="1" x14ac:dyDescent="0.3">
      <c r="A58" s="3">
        <f t="shared" si="11"/>
        <v>9</v>
      </c>
      <c r="B58" s="148" t="s">
        <v>307</v>
      </c>
      <c r="C58" s="149" t="s">
        <v>316</v>
      </c>
      <c r="D58" s="174">
        <v>12000</v>
      </c>
      <c r="E58" s="12">
        <v>0</v>
      </c>
      <c r="F58" s="12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158">
        <v>12000</v>
      </c>
      <c r="M58" s="12">
        <v>0</v>
      </c>
      <c r="N58" s="12">
        <v>0</v>
      </c>
      <c r="O58" s="12">
        <v>0</v>
      </c>
      <c r="P58" s="12">
        <v>0</v>
      </c>
      <c r="Q58" s="151">
        <f t="shared" si="10"/>
        <v>12000</v>
      </c>
    </row>
    <row r="59" spans="1:17" ht="30.75" thickBot="1" x14ac:dyDescent="0.3">
      <c r="A59" s="3">
        <f t="shared" si="11"/>
        <v>10</v>
      </c>
      <c r="B59" s="148" t="s">
        <v>308</v>
      </c>
      <c r="C59" s="149" t="s">
        <v>247</v>
      </c>
      <c r="D59" s="174">
        <v>12000</v>
      </c>
      <c r="E59" s="12">
        <v>0</v>
      </c>
      <c r="F59" s="12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158">
        <v>12000</v>
      </c>
      <c r="M59" s="12">
        <v>0</v>
      </c>
      <c r="N59" s="12">
        <v>0</v>
      </c>
      <c r="O59" s="12">
        <v>0</v>
      </c>
      <c r="P59" s="12">
        <v>0</v>
      </c>
      <c r="Q59" s="151">
        <f t="shared" si="10"/>
        <v>12000</v>
      </c>
    </row>
    <row r="60" spans="1:17" ht="30.75" thickBot="1" x14ac:dyDescent="0.3">
      <c r="A60" s="3">
        <f t="shared" si="11"/>
        <v>11</v>
      </c>
      <c r="B60" s="148" t="s">
        <v>309</v>
      </c>
      <c r="C60" s="149" t="s">
        <v>317</v>
      </c>
      <c r="D60" s="174">
        <v>40000</v>
      </c>
      <c r="E60" s="12">
        <v>0</v>
      </c>
      <c r="F60" s="12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158">
        <v>40000</v>
      </c>
      <c r="M60" s="12">
        <v>0</v>
      </c>
      <c r="N60" s="12">
        <v>0</v>
      </c>
      <c r="O60" s="12">
        <v>0</v>
      </c>
      <c r="P60" s="12">
        <v>0</v>
      </c>
      <c r="Q60" s="151">
        <f t="shared" si="10"/>
        <v>40000</v>
      </c>
    </row>
    <row r="61" spans="1:17" ht="30.75" thickBot="1" x14ac:dyDescent="0.3">
      <c r="A61" s="3">
        <f t="shared" si="11"/>
        <v>12</v>
      </c>
      <c r="B61" s="148" t="s">
        <v>310</v>
      </c>
      <c r="C61" s="149" t="s">
        <v>318</v>
      </c>
      <c r="D61" s="174">
        <v>42000</v>
      </c>
      <c r="E61" s="12">
        <v>0</v>
      </c>
      <c r="F61" s="12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158">
        <v>42000</v>
      </c>
      <c r="M61" s="12">
        <v>0</v>
      </c>
      <c r="N61" s="12">
        <v>0</v>
      </c>
      <c r="O61" s="12">
        <v>0</v>
      </c>
      <c r="P61" s="12">
        <v>0</v>
      </c>
      <c r="Q61" s="151">
        <f t="shared" si="10"/>
        <v>42000</v>
      </c>
    </row>
    <row r="62" spans="1:17" ht="15.75" thickBot="1" x14ac:dyDescent="0.3">
      <c r="A62" s="254" t="s">
        <v>34</v>
      </c>
      <c r="B62" s="255"/>
      <c r="C62" s="256"/>
      <c r="D62" s="92">
        <f>SUM(D50:D61)</f>
        <v>360490</v>
      </c>
      <c r="E62" s="181">
        <f t="shared" ref="E62:P62" si="12">SUM(E50:E50)</f>
        <v>0</v>
      </c>
      <c r="F62" s="181">
        <f t="shared" si="12"/>
        <v>0</v>
      </c>
      <c r="G62" s="186">
        <f t="shared" si="12"/>
        <v>0</v>
      </c>
      <c r="H62" s="186">
        <f t="shared" si="12"/>
        <v>0</v>
      </c>
      <c r="I62" s="186">
        <f t="shared" si="12"/>
        <v>0</v>
      </c>
      <c r="J62" s="186">
        <f t="shared" si="12"/>
        <v>0</v>
      </c>
      <c r="K62" s="186">
        <f>SUM(K50:K61)</f>
        <v>0</v>
      </c>
      <c r="L62" s="187">
        <f>SUM(L50:L61)</f>
        <v>360490</v>
      </c>
      <c r="M62" s="181">
        <f t="shared" si="12"/>
        <v>0</v>
      </c>
      <c r="N62" s="181">
        <f t="shared" si="12"/>
        <v>0</v>
      </c>
      <c r="O62" s="181">
        <f t="shared" si="12"/>
        <v>0</v>
      </c>
      <c r="P62" s="181">
        <f t="shared" si="12"/>
        <v>0</v>
      </c>
      <c r="Q62" s="90">
        <f>SUM(I62:P62)</f>
        <v>360490</v>
      </c>
    </row>
    <row r="63" spans="1:17" ht="15.75" thickBot="1" x14ac:dyDescent="0.3">
      <c r="A63" s="253" t="s">
        <v>12</v>
      </c>
      <c r="B63" s="253"/>
      <c r="C63" s="253"/>
      <c r="D63" s="24">
        <f>D49+D62</f>
        <v>1306362</v>
      </c>
      <c r="E63" s="23">
        <f>E49+E62</f>
        <v>0</v>
      </c>
      <c r="F63" s="23">
        <f>F49+F62</f>
        <v>0</v>
      </c>
      <c r="G63" s="23">
        <f>G62+G49</f>
        <v>0</v>
      </c>
      <c r="H63" s="23">
        <f t="shared" ref="H63:P63" si="13">H49</f>
        <v>0</v>
      </c>
      <c r="I63" s="23">
        <f t="shared" si="13"/>
        <v>0</v>
      </c>
      <c r="J63" s="108">
        <f>SUM(+J49+J62)</f>
        <v>0</v>
      </c>
      <c r="K63" s="108">
        <f>+K62+K49</f>
        <v>0</v>
      </c>
      <c r="L63" s="161">
        <f>+L62+L49</f>
        <v>1306362</v>
      </c>
      <c r="M63" s="23">
        <f t="shared" si="13"/>
        <v>0</v>
      </c>
      <c r="N63" s="23">
        <f t="shared" si="13"/>
        <v>0</v>
      </c>
      <c r="O63" s="23">
        <f t="shared" si="13"/>
        <v>0</v>
      </c>
      <c r="P63" s="23">
        <f t="shared" si="13"/>
        <v>0</v>
      </c>
      <c r="Q63" s="23">
        <f>SUM(J63:P63)</f>
        <v>1306362</v>
      </c>
    </row>
  </sheetData>
  <mergeCells count="12">
    <mergeCell ref="A63:C63"/>
    <mergeCell ref="A2:Q2"/>
    <mergeCell ref="A7:C7"/>
    <mergeCell ref="A9:C9"/>
    <mergeCell ref="A20:C20"/>
    <mergeCell ref="A21:C21"/>
    <mergeCell ref="A23:Q23"/>
    <mergeCell ref="A27:C27"/>
    <mergeCell ref="A28:C28"/>
    <mergeCell ref="A30:Q30"/>
    <mergeCell ref="A49:C49"/>
    <mergeCell ref="A62:C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3"/>
  <sheetViews>
    <sheetView zoomScaleNormal="100" workbookViewId="0">
      <selection activeCell="A6" sqref="A6:XFD6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1.140625" bestFit="1" customWidth="1"/>
    <col min="6" max="6" width="8.42578125" bestFit="1" customWidth="1"/>
    <col min="7" max="7" width="11" bestFit="1" customWidth="1"/>
    <col min="8" max="8" width="11.5703125" bestFit="1" customWidth="1"/>
    <col min="9" max="9" width="11.42578125" style="109" bestFit="1" customWidth="1"/>
    <col min="10" max="10" width="11.140625" style="109" bestFit="1" customWidth="1"/>
    <col min="11" max="11" width="15.42578125" style="169" bestFit="1" customWidth="1"/>
    <col min="12" max="12" width="14.5703125" bestFit="1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4.5703125" bestFit="1" customWidth="1"/>
  </cols>
  <sheetData>
    <row r="2" spans="1:20" ht="21" x14ac:dyDescent="0.35">
      <c r="A2" s="241" t="s">
        <v>13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20" ht="15.75" thickBot="1" x14ac:dyDescent="0.3">
      <c r="E3" s="176" t="s">
        <v>35</v>
      </c>
      <c r="F3" s="176" t="s">
        <v>36</v>
      </c>
      <c r="G3" s="176" t="s">
        <v>18</v>
      </c>
      <c r="H3" s="176" t="s">
        <v>19</v>
      </c>
      <c r="I3" s="162" t="s">
        <v>20</v>
      </c>
      <c r="J3" s="162" t="s">
        <v>21</v>
      </c>
      <c r="K3" s="162" t="s">
        <v>17</v>
      </c>
      <c r="L3" s="197" t="s">
        <v>22</v>
      </c>
      <c r="M3" s="156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46" t="s">
        <v>61</v>
      </c>
      <c r="K4" s="46" t="s">
        <v>61</v>
      </c>
      <c r="L4" s="46" t="s">
        <v>61</v>
      </c>
      <c r="M4" s="155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20" ht="16.5" thickBot="1" x14ac:dyDescent="0.3">
      <c r="A5" s="3">
        <v>1</v>
      </c>
      <c r="B5" s="6"/>
      <c r="C5" s="104"/>
      <c r="D5" s="105">
        <v>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105">
        <v>0</v>
      </c>
      <c r="K5" s="83">
        <v>0</v>
      </c>
      <c r="L5" s="83">
        <v>0</v>
      </c>
      <c r="M5" s="198">
        <v>0</v>
      </c>
      <c r="N5" s="81">
        <v>0</v>
      </c>
      <c r="O5" s="81">
        <v>0</v>
      </c>
      <c r="P5" s="81">
        <v>0</v>
      </c>
      <c r="Q5" s="12">
        <f>SUM(G5:P5)</f>
        <v>0</v>
      </c>
    </row>
    <row r="6" spans="1:20" ht="15.75" thickBot="1" x14ac:dyDescent="0.3">
      <c r="A6" s="245" t="s">
        <v>5</v>
      </c>
      <c r="B6" s="246"/>
      <c r="C6" s="247"/>
      <c r="D6" s="85">
        <f>SUM(D5:D5)</f>
        <v>0</v>
      </c>
      <c r="E6" s="21">
        <v>0</v>
      </c>
      <c r="F6" s="21">
        <v>0</v>
      </c>
      <c r="G6" s="21">
        <f>SUM(G5)</f>
        <v>0</v>
      </c>
      <c r="H6" s="21">
        <f>SUM(H5)</f>
        <v>0</v>
      </c>
      <c r="I6" s="99">
        <f>SUM(I5)</f>
        <v>0</v>
      </c>
      <c r="J6" s="99">
        <v>0</v>
      </c>
      <c r="K6" s="99">
        <f>SUM(K5:K5)</f>
        <v>0</v>
      </c>
      <c r="L6" s="87">
        <f>SUM(L5)</f>
        <v>0</v>
      </c>
      <c r="M6" s="199">
        <f>SUM(M5)</f>
        <v>0</v>
      </c>
      <c r="N6" s="21">
        <f>SUM(N5)</f>
        <v>0</v>
      </c>
      <c r="O6" s="21">
        <f>SUM(O5)</f>
        <v>0</v>
      </c>
      <c r="P6" s="21">
        <f>SUM(P5)</f>
        <v>0</v>
      </c>
      <c r="Q6" s="89">
        <f>SUM(Q5:Q5)</f>
        <v>0</v>
      </c>
    </row>
    <row r="7" spans="1:20" ht="16.5" thickBot="1" x14ac:dyDescent="0.3">
      <c r="A7" s="6">
        <v>1</v>
      </c>
      <c r="B7" s="6"/>
      <c r="C7" s="106"/>
      <c r="D7" s="105"/>
      <c r="E7" s="9">
        <v>0</v>
      </c>
      <c r="F7" s="9">
        <v>0</v>
      </c>
      <c r="G7" s="81">
        <v>0</v>
      </c>
      <c r="H7" s="81">
        <v>0</v>
      </c>
      <c r="I7" s="83">
        <v>0</v>
      </c>
      <c r="J7" s="83">
        <v>0</v>
      </c>
      <c r="K7" s="83">
        <v>0</v>
      </c>
      <c r="L7" s="83">
        <v>0</v>
      </c>
      <c r="M7" s="198">
        <v>0</v>
      </c>
      <c r="N7" s="81">
        <v>0</v>
      </c>
      <c r="O7" s="81">
        <v>0</v>
      </c>
      <c r="P7" s="81">
        <v>0</v>
      </c>
      <c r="Q7" s="81">
        <f>SUM(G7:P7)</f>
        <v>0</v>
      </c>
    </row>
    <row r="8" spans="1:20" ht="15.75" thickBot="1" x14ac:dyDescent="0.3">
      <c r="A8" s="245" t="s">
        <v>4</v>
      </c>
      <c r="B8" s="246"/>
      <c r="C8" s="247"/>
      <c r="D8" s="85">
        <f>SUM(D7)</f>
        <v>0</v>
      </c>
      <c r="E8" s="21">
        <v>0</v>
      </c>
      <c r="F8" s="21">
        <v>0</v>
      </c>
      <c r="G8" s="21">
        <f t="shared" ref="G8:P8" si="0">SUM(G7)</f>
        <v>0</v>
      </c>
      <c r="H8" s="21">
        <f t="shared" si="0"/>
        <v>0</v>
      </c>
      <c r="I8" s="99">
        <f t="shared" si="0"/>
        <v>0</v>
      </c>
      <c r="J8" s="99">
        <v>0</v>
      </c>
      <c r="K8" s="99">
        <f t="shared" si="0"/>
        <v>0</v>
      </c>
      <c r="L8" s="87">
        <f t="shared" si="0"/>
        <v>0</v>
      </c>
      <c r="M8" s="199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0</v>
      </c>
      <c r="Q8" s="89">
        <f>Q7</f>
        <v>0</v>
      </c>
    </row>
    <row r="9" spans="1:20" ht="15.75" thickBot="1" x14ac:dyDescent="0.3">
      <c r="A9" s="6">
        <v>1</v>
      </c>
      <c r="B9" s="135" t="s">
        <v>198</v>
      </c>
      <c r="C9" s="123" t="s">
        <v>126</v>
      </c>
      <c r="D9" s="141">
        <v>74000</v>
      </c>
      <c r="E9" s="9">
        <v>0</v>
      </c>
      <c r="F9" s="9">
        <v>0</v>
      </c>
      <c r="G9" s="12">
        <v>0</v>
      </c>
      <c r="H9" s="12">
        <v>0</v>
      </c>
      <c r="I9" s="35">
        <v>0</v>
      </c>
      <c r="J9" s="137">
        <v>0</v>
      </c>
      <c r="K9" s="26">
        <v>0</v>
      </c>
      <c r="L9" s="26">
        <v>0</v>
      </c>
      <c r="M9" s="200">
        <v>12000</v>
      </c>
      <c r="N9" s="12">
        <v>0</v>
      </c>
      <c r="O9" s="12">
        <v>0</v>
      </c>
      <c r="P9" s="12">
        <v>0</v>
      </c>
      <c r="Q9" s="35">
        <f t="shared" ref="Q9" si="1">SUM(E9:P9)</f>
        <v>12000</v>
      </c>
    </row>
    <row r="10" spans="1:20" ht="15.75" thickBot="1" x14ac:dyDescent="0.3">
      <c r="A10" s="245" t="s">
        <v>6</v>
      </c>
      <c r="B10" s="246"/>
      <c r="C10" s="248"/>
      <c r="D10" s="20">
        <f t="shared" ref="D10:Q10" si="2">SUM(D9:D9)</f>
        <v>74000</v>
      </c>
      <c r="E10" s="20">
        <f t="shared" si="2"/>
        <v>0</v>
      </c>
      <c r="F10" s="20">
        <f t="shared" si="2"/>
        <v>0</v>
      </c>
      <c r="G10" s="20">
        <f t="shared" si="2"/>
        <v>0</v>
      </c>
      <c r="H10" s="20">
        <f t="shared" si="2"/>
        <v>0</v>
      </c>
      <c r="I10" s="107">
        <f t="shared" si="2"/>
        <v>0</v>
      </c>
      <c r="J10" s="107">
        <f t="shared" si="2"/>
        <v>0</v>
      </c>
      <c r="K10" s="107">
        <f t="shared" si="2"/>
        <v>0</v>
      </c>
      <c r="L10" s="107">
        <f t="shared" si="2"/>
        <v>0</v>
      </c>
      <c r="M10" s="201">
        <f t="shared" si="2"/>
        <v>12000</v>
      </c>
      <c r="N10" s="20">
        <f t="shared" si="2"/>
        <v>0</v>
      </c>
      <c r="O10" s="20">
        <f t="shared" si="2"/>
        <v>0</v>
      </c>
      <c r="P10" s="20">
        <f t="shared" si="2"/>
        <v>0</v>
      </c>
      <c r="Q10" s="20">
        <f t="shared" si="2"/>
        <v>12000</v>
      </c>
    </row>
    <row r="11" spans="1:20" ht="15.75" thickBot="1" x14ac:dyDescent="0.3">
      <c r="A11" s="235" t="s">
        <v>12</v>
      </c>
      <c r="B11" s="236"/>
      <c r="C11" s="236"/>
      <c r="D11" s="23">
        <f>SUM(+D6+D8+D10)</f>
        <v>74000</v>
      </c>
      <c r="E11" s="23">
        <f>E6+E10</f>
        <v>0</v>
      </c>
      <c r="F11" s="23">
        <f>F6+F10</f>
        <v>0</v>
      </c>
      <c r="G11" s="23">
        <f>G6+G10</f>
        <v>0</v>
      </c>
      <c r="H11" s="23">
        <f>H6+H10</f>
        <v>0</v>
      </c>
      <c r="I11" s="108">
        <f>I6+I10</f>
        <v>0</v>
      </c>
      <c r="J11" s="108">
        <f>SUM(J6+J8+J10)</f>
        <v>0</v>
      </c>
      <c r="K11" s="108">
        <f>K6+K10+K8</f>
        <v>0</v>
      </c>
      <c r="L11" s="108">
        <f>L8+L10</f>
        <v>0</v>
      </c>
      <c r="M11" s="202">
        <f>M6+M10</f>
        <v>12000</v>
      </c>
      <c r="N11" s="23">
        <f>N6+N10</f>
        <v>0</v>
      </c>
      <c r="O11" s="23">
        <f>O6+O10</f>
        <v>0</v>
      </c>
      <c r="P11" s="23">
        <f>P6+P10</f>
        <v>0</v>
      </c>
      <c r="Q11" s="23">
        <f>SUM(J11:P11)</f>
        <v>12000</v>
      </c>
    </row>
    <row r="12" spans="1:20" x14ac:dyDescent="0.25">
      <c r="D12" s="1"/>
    </row>
    <row r="13" spans="1:20" ht="21" x14ac:dyDescent="0.35">
      <c r="A13" s="241" t="s">
        <v>14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</row>
    <row r="14" spans="1:20" s="175" customFormat="1" x14ac:dyDescent="0.25">
      <c r="E14" s="176" t="s">
        <v>35</v>
      </c>
      <c r="F14" s="176" t="s">
        <v>36</v>
      </c>
      <c r="G14" s="176" t="s">
        <v>18</v>
      </c>
      <c r="H14" s="176" t="s">
        <v>19</v>
      </c>
      <c r="I14" s="176" t="s">
        <v>20</v>
      </c>
      <c r="J14" s="176" t="s">
        <v>21</v>
      </c>
      <c r="K14" s="176" t="s">
        <v>17</v>
      </c>
      <c r="L14" s="177" t="s">
        <v>22</v>
      </c>
      <c r="M14" s="176" t="s">
        <v>23</v>
      </c>
      <c r="N14" s="176" t="s">
        <v>24</v>
      </c>
      <c r="O14" s="176" t="s">
        <v>25</v>
      </c>
      <c r="P14" s="176" t="s">
        <v>26</v>
      </c>
      <c r="Q14" s="176"/>
      <c r="R14" s="178"/>
      <c r="S14" s="178"/>
      <c r="T14" s="178"/>
    </row>
    <row r="15" spans="1:20" ht="45" x14ac:dyDescent="0.25">
      <c r="A15" s="103" t="s">
        <v>62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50" t="s">
        <v>29</v>
      </c>
      <c r="H15" s="50" t="s">
        <v>8</v>
      </c>
      <c r="I15" s="50" t="s">
        <v>9</v>
      </c>
      <c r="J15" s="50" t="s">
        <v>10</v>
      </c>
      <c r="K15" s="50" t="s">
        <v>30</v>
      </c>
      <c r="L15" s="191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ht="15.75" thickBot="1" x14ac:dyDescent="0.3">
      <c r="A16" s="32"/>
      <c r="B16" s="32"/>
      <c r="C16" s="33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2">
        <v>0</v>
      </c>
      <c r="M16" s="96">
        <v>0</v>
      </c>
      <c r="N16" s="96">
        <v>0</v>
      </c>
      <c r="O16" s="96">
        <v>0</v>
      </c>
      <c r="P16" s="96">
        <v>0</v>
      </c>
      <c r="Q16" s="81">
        <f>SUM(J16:P16)</f>
        <v>0</v>
      </c>
      <c r="R16" s="39"/>
      <c r="S16" s="39"/>
      <c r="T16" s="39"/>
    </row>
    <row r="17" spans="1:20" ht="15.75" thickBot="1" x14ac:dyDescent="0.3">
      <c r="A17" s="242" t="s">
        <v>6</v>
      </c>
      <c r="B17" s="243"/>
      <c r="C17" s="243"/>
      <c r="D17" s="101">
        <f t="shared" ref="D17:Q17" si="3">SUM(D16:D16)</f>
        <v>0</v>
      </c>
      <c r="E17" s="101">
        <f t="shared" si="3"/>
        <v>0</v>
      </c>
      <c r="F17" s="101">
        <f t="shared" si="3"/>
        <v>0</v>
      </c>
      <c r="G17" s="101">
        <f t="shared" si="3"/>
        <v>0</v>
      </c>
      <c r="H17" s="101">
        <f t="shared" si="3"/>
        <v>0</v>
      </c>
      <c r="I17" s="101">
        <f t="shared" si="3"/>
        <v>0</v>
      </c>
      <c r="J17" s="101">
        <f t="shared" si="3"/>
        <v>0</v>
      </c>
      <c r="K17" s="101">
        <f t="shared" si="3"/>
        <v>0</v>
      </c>
      <c r="L17" s="193">
        <f t="shared" si="3"/>
        <v>0</v>
      </c>
      <c r="M17" s="21">
        <f t="shared" si="3"/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100">
        <f t="shared" si="3"/>
        <v>0</v>
      </c>
      <c r="R17" s="40"/>
      <c r="S17" s="40"/>
      <c r="T17" s="40"/>
    </row>
    <row r="18" spans="1:20" ht="15.75" thickBot="1" x14ac:dyDescent="0.3">
      <c r="A18" s="235" t="s">
        <v>12</v>
      </c>
      <c r="B18" s="236"/>
      <c r="C18" s="236"/>
      <c r="D18" s="24">
        <f>D17</f>
        <v>0</v>
      </c>
      <c r="E18" s="24">
        <f t="shared" ref="E18:Q18" si="4">E17</f>
        <v>0</v>
      </c>
      <c r="F18" s="24">
        <f t="shared" si="4"/>
        <v>0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24">
        <f t="shared" si="4"/>
        <v>0</v>
      </c>
      <c r="K18" s="24">
        <f t="shared" si="4"/>
        <v>0</v>
      </c>
      <c r="L18" s="66">
        <f t="shared" si="4"/>
        <v>0</v>
      </c>
      <c r="M18" s="24">
        <f t="shared" si="4"/>
        <v>0</v>
      </c>
      <c r="N18" s="24">
        <f t="shared" si="4"/>
        <v>0</v>
      </c>
      <c r="O18" s="24">
        <f t="shared" si="4"/>
        <v>0</v>
      </c>
      <c r="P18" s="24">
        <f t="shared" si="4"/>
        <v>0</v>
      </c>
      <c r="Q18" s="24">
        <f t="shared" si="4"/>
        <v>0</v>
      </c>
      <c r="R18" s="41"/>
      <c r="S18" s="41"/>
      <c r="T18" s="41"/>
    </row>
    <row r="20" spans="1:20" ht="18.75" x14ac:dyDescent="0.3">
      <c r="A20" s="237" t="s">
        <v>33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</row>
    <row r="21" spans="1:20" s="175" customFormat="1" x14ac:dyDescent="0.25">
      <c r="E21" s="176" t="s">
        <v>35</v>
      </c>
      <c r="F21" s="176" t="s">
        <v>36</v>
      </c>
      <c r="G21" s="176" t="s">
        <v>18</v>
      </c>
      <c r="H21" s="176" t="s">
        <v>19</v>
      </c>
      <c r="I21" s="176" t="s">
        <v>20</v>
      </c>
      <c r="J21" s="162" t="s">
        <v>21</v>
      </c>
      <c r="K21" s="162" t="s">
        <v>17</v>
      </c>
      <c r="L21" s="162" t="s">
        <v>22</v>
      </c>
      <c r="M21" s="156" t="s">
        <v>23</v>
      </c>
      <c r="N21" s="176" t="s">
        <v>24</v>
      </c>
      <c r="O21" s="176" t="s">
        <v>25</v>
      </c>
      <c r="P21" s="176" t="s">
        <v>26</v>
      </c>
      <c r="Q21" s="176"/>
    </row>
    <row r="22" spans="1:20" ht="45" x14ac:dyDescent="0.25">
      <c r="A22" s="103" t="s">
        <v>62</v>
      </c>
      <c r="B22" s="11" t="s">
        <v>1</v>
      </c>
      <c r="C22" s="11" t="s">
        <v>0</v>
      </c>
      <c r="D22" s="11" t="s">
        <v>3</v>
      </c>
      <c r="E22" s="27" t="s">
        <v>61</v>
      </c>
      <c r="F22" s="27" t="s">
        <v>61</v>
      </c>
      <c r="G22" s="27" t="s">
        <v>61</v>
      </c>
      <c r="H22" s="27" t="s">
        <v>61</v>
      </c>
      <c r="I22" s="27" t="s">
        <v>61</v>
      </c>
      <c r="J22" s="27" t="s">
        <v>61</v>
      </c>
      <c r="K22" s="50" t="s">
        <v>61</v>
      </c>
      <c r="L22" s="27" t="s">
        <v>61</v>
      </c>
      <c r="M22" s="157" t="s">
        <v>61</v>
      </c>
      <c r="N22" s="27" t="s">
        <v>61</v>
      </c>
      <c r="O22" s="27" t="s">
        <v>61</v>
      </c>
      <c r="P22" s="27" t="s">
        <v>61</v>
      </c>
      <c r="Q22" s="14" t="s">
        <v>16</v>
      </c>
    </row>
    <row r="23" spans="1:20" ht="30" x14ac:dyDescent="0.25">
      <c r="A23" s="3">
        <v>1</v>
      </c>
      <c r="B23" s="148" t="s">
        <v>319</v>
      </c>
      <c r="C23" s="149" t="s">
        <v>327</v>
      </c>
      <c r="D23" s="196">
        <v>71610</v>
      </c>
      <c r="E23" s="12">
        <v>0</v>
      </c>
      <c r="F23" s="12">
        <v>0</v>
      </c>
      <c r="G23" s="26">
        <v>0</v>
      </c>
      <c r="H23" s="26">
        <v>0</v>
      </c>
      <c r="I23" s="26">
        <v>0</v>
      </c>
      <c r="J23" s="166">
        <v>0</v>
      </c>
      <c r="K23" s="26">
        <v>0</v>
      </c>
      <c r="L23" s="166">
        <v>0</v>
      </c>
      <c r="M23" s="167">
        <f>+D23</f>
        <v>71610</v>
      </c>
      <c r="N23" s="12">
        <v>0</v>
      </c>
      <c r="O23" s="12">
        <v>0</v>
      </c>
      <c r="P23" s="12">
        <v>0</v>
      </c>
      <c r="Q23" s="12">
        <f>SUM(E23:P23)</f>
        <v>71610</v>
      </c>
    </row>
    <row r="24" spans="1:20" ht="30" x14ac:dyDescent="0.25">
      <c r="A24" s="3">
        <f>1+A23</f>
        <v>2</v>
      </c>
      <c r="B24" s="148" t="s">
        <v>320</v>
      </c>
      <c r="C24" s="149" t="s">
        <v>287</v>
      </c>
      <c r="D24" s="196">
        <v>60900</v>
      </c>
      <c r="E24" s="12">
        <v>0</v>
      </c>
      <c r="F24" s="12">
        <v>0</v>
      </c>
      <c r="G24" s="26">
        <v>0</v>
      </c>
      <c r="H24" s="26">
        <v>0</v>
      </c>
      <c r="I24" s="26">
        <v>0</v>
      </c>
      <c r="J24" s="166">
        <v>0</v>
      </c>
      <c r="K24" s="26">
        <v>0</v>
      </c>
      <c r="L24" s="166">
        <v>0</v>
      </c>
      <c r="M24" s="167">
        <f t="shared" ref="M24:M31" si="5">+D24</f>
        <v>60900</v>
      </c>
      <c r="N24" s="12">
        <v>0</v>
      </c>
      <c r="O24" s="12">
        <v>0</v>
      </c>
      <c r="P24" s="12">
        <v>0</v>
      </c>
      <c r="Q24" s="12">
        <f t="shared" ref="Q24:Q31" si="6">SUM(E24:P24)</f>
        <v>60900</v>
      </c>
    </row>
    <row r="25" spans="1:20" ht="30" x14ac:dyDescent="0.25">
      <c r="A25" s="3">
        <f t="shared" ref="A25:A31" si="7">1+A24</f>
        <v>3</v>
      </c>
      <c r="B25" s="148" t="s">
        <v>321</v>
      </c>
      <c r="C25" s="149" t="s">
        <v>328</v>
      </c>
      <c r="D25" s="196">
        <v>78410</v>
      </c>
      <c r="E25" s="12">
        <v>0</v>
      </c>
      <c r="F25" s="12">
        <v>0</v>
      </c>
      <c r="G25" s="26">
        <v>0</v>
      </c>
      <c r="H25" s="26">
        <v>0</v>
      </c>
      <c r="I25" s="26">
        <v>0</v>
      </c>
      <c r="J25" s="166">
        <v>0</v>
      </c>
      <c r="K25" s="83">
        <v>0</v>
      </c>
      <c r="L25" s="166">
        <v>0</v>
      </c>
      <c r="M25" s="167">
        <f t="shared" si="5"/>
        <v>78410</v>
      </c>
      <c r="N25" s="12">
        <v>0</v>
      </c>
      <c r="O25" s="12">
        <v>0</v>
      </c>
      <c r="P25" s="12">
        <v>0</v>
      </c>
      <c r="Q25" s="12">
        <f t="shared" si="6"/>
        <v>78410</v>
      </c>
    </row>
    <row r="26" spans="1:20" ht="30" x14ac:dyDescent="0.25">
      <c r="A26" s="3">
        <f t="shared" si="7"/>
        <v>4</v>
      </c>
      <c r="B26" s="148" t="s">
        <v>322</v>
      </c>
      <c r="C26" s="149" t="s">
        <v>289</v>
      </c>
      <c r="D26" s="196">
        <v>60900</v>
      </c>
      <c r="E26" s="12">
        <v>0</v>
      </c>
      <c r="F26" s="12">
        <v>0</v>
      </c>
      <c r="G26" s="26">
        <v>0</v>
      </c>
      <c r="H26" s="26">
        <v>0</v>
      </c>
      <c r="I26" s="26">
        <v>0</v>
      </c>
      <c r="J26" s="166">
        <v>0</v>
      </c>
      <c r="K26" s="83">
        <v>0</v>
      </c>
      <c r="L26" s="166">
        <v>0</v>
      </c>
      <c r="M26" s="167">
        <f t="shared" si="5"/>
        <v>60900</v>
      </c>
      <c r="N26" s="12">
        <v>0</v>
      </c>
      <c r="O26" s="12">
        <v>0</v>
      </c>
      <c r="P26" s="12">
        <v>0</v>
      </c>
      <c r="Q26" s="12">
        <f t="shared" si="6"/>
        <v>60900</v>
      </c>
    </row>
    <row r="27" spans="1:20" ht="30" x14ac:dyDescent="0.25">
      <c r="A27" s="3">
        <f t="shared" si="7"/>
        <v>5</v>
      </c>
      <c r="B27" s="148" t="s">
        <v>323</v>
      </c>
      <c r="C27" s="149" t="s">
        <v>329</v>
      </c>
      <c r="D27" s="196">
        <v>34860</v>
      </c>
      <c r="E27" s="12">
        <v>0</v>
      </c>
      <c r="F27" s="12">
        <v>0</v>
      </c>
      <c r="G27" s="26">
        <v>0</v>
      </c>
      <c r="H27" s="26">
        <v>0</v>
      </c>
      <c r="I27" s="26">
        <v>0</v>
      </c>
      <c r="J27" s="166">
        <v>0</v>
      </c>
      <c r="K27" s="83">
        <v>0</v>
      </c>
      <c r="L27" s="166">
        <v>0</v>
      </c>
      <c r="M27" s="167">
        <f t="shared" si="5"/>
        <v>34860</v>
      </c>
      <c r="N27" s="12">
        <v>0</v>
      </c>
      <c r="O27" s="12">
        <v>0</v>
      </c>
      <c r="P27" s="12">
        <v>0</v>
      </c>
      <c r="Q27" s="12">
        <f t="shared" si="6"/>
        <v>34860</v>
      </c>
    </row>
    <row r="28" spans="1:20" ht="30" x14ac:dyDescent="0.25">
      <c r="A28" s="3">
        <f t="shared" si="7"/>
        <v>6</v>
      </c>
      <c r="B28" s="148" t="s">
        <v>324</v>
      </c>
      <c r="C28" s="149" t="s">
        <v>330</v>
      </c>
      <c r="D28" s="196">
        <v>78410</v>
      </c>
      <c r="E28" s="12">
        <v>0</v>
      </c>
      <c r="F28" s="12">
        <v>0</v>
      </c>
      <c r="G28" s="26">
        <v>0</v>
      </c>
      <c r="H28" s="26">
        <v>0</v>
      </c>
      <c r="I28" s="26">
        <v>0</v>
      </c>
      <c r="J28" s="166">
        <v>0</v>
      </c>
      <c r="K28" s="83">
        <v>0</v>
      </c>
      <c r="L28" s="166">
        <v>0</v>
      </c>
      <c r="M28" s="167">
        <f t="shared" si="5"/>
        <v>78410</v>
      </c>
      <c r="N28" s="12">
        <v>0</v>
      </c>
      <c r="O28" s="12">
        <v>0</v>
      </c>
      <c r="P28" s="12">
        <v>0</v>
      </c>
      <c r="Q28" s="12">
        <f t="shared" si="6"/>
        <v>78410</v>
      </c>
    </row>
    <row r="29" spans="1:20" ht="30" x14ac:dyDescent="0.25">
      <c r="A29" s="3">
        <f t="shared" si="7"/>
        <v>7</v>
      </c>
      <c r="B29" s="148" t="s">
        <v>325</v>
      </c>
      <c r="C29" s="149" t="s">
        <v>258</v>
      </c>
      <c r="D29" s="196">
        <v>48000</v>
      </c>
      <c r="E29" s="12">
        <v>0</v>
      </c>
      <c r="F29" s="12">
        <v>0</v>
      </c>
      <c r="G29" s="26">
        <v>0</v>
      </c>
      <c r="H29" s="26">
        <v>0</v>
      </c>
      <c r="I29" s="26">
        <v>0</v>
      </c>
      <c r="J29" s="166">
        <v>0</v>
      </c>
      <c r="K29" s="83">
        <v>0</v>
      </c>
      <c r="L29" s="166">
        <v>0</v>
      </c>
      <c r="M29" s="167">
        <f t="shared" si="5"/>
        <v>48000</v>
      </c>
      <c r="N29" s="12">
        <v>0</v>
      </c>
      <c r="O29" s="12">
        <v>0</v>
      </c>
      <c r="P29" s="12">
        <v>0</v>
      </c>
      <c r="Q29" s="12">
        <f t="shared" si="6"/>
        <v>48000</v>
      </c>
    </row>
    <row r="30" spans="1:20" ht="30" x14ac:dyDescent="0.25">
      <c r="A30" s="3">
        <f t="shared" si="7"/>
        <v>8</v>
      </c>
      <c r="B30" s="148" t="s">
        <v>326</v>
      </c>
      <c r="C30" s="149" t="s">
        <v>331</v>
      </c>
      <c r="D30" s="196">
        <v>58000</v>
      </c>
      <c r="E30" s="12">
        <v>0</v>
      </c>
      <c r="F30" s="12">
        <v>0</v>
      </c>
      <c r="G30" s="26">
        <v>0</v>
      </c>
      <c r="H30" s="26">
        <v>0</v>
      </c>
      <c r="I30" s="26">
        <v>0</v>
      </c>
      <c r="J30" s="166">
        <v>0</v>
      </c>
      <c r="K30" s="83">
        <v>0</v>
      </c>
      <c r="L30" s="166">
        <v>0</v>
      </c>
      <c r="M30" s="167">
        <f t="shared" si="5"/>
        <v>58000</v>
      </c>
      <c r="N30" s="12">
        <v>0</v>
      </c>
      <c r="O30" s="12">
        <v>0</v>
      </c>
      <c r="P30" s="12">
        <v>0</v>
      </c>
      <c r="Q30" s="12">
        <f t="shared" si="6"/>
        <v>58000</v>
      </c>
    </row>
    <row r="31" spans="1:20" ht="30.75" thickBot="1" x14ac:dyDescent="0.3">
      <c r="A31" s="3">
        <f t="shared" si="7"/>
        <v>9</v>
      </c>
      <c r="B31" s="148" t="s">
        <v>326</v>
      </c>
      <c r="C31" s="149" t="s">
        <v>332</v>
      </c>
      <c r="D31" s="196">
        <v>42000</v>
      </c>
      <c r="E31" s="12">
        <v>0</v>
      </c>
      <c r="F31" s="12">
        <v>0</v>
      </c>
      <c r="G31" s="26">
        <v>0</v>
      </c>
      <c r="H31" s="26">
        <v>0</v>
      </c>
      <c r="I31" s="26">
        <v>0</v>
      </c>
      <c r="J31" s="166">
        <v>0</v>
      </c>
      <c r="K31" s="83">
        <v>0</v>
      </c>
      <c r="L31" s="166">
        <v>0</v>
      </c>
      <c r="M31" s="167">
        <f t="shared" si="5"/>
        <v>42000</v>
      </c>
      <c r="N31" s="12">
        <v>0</v>
      </c>
      <c r="O31" s="12">
        <v>0</v>
      </c>
      <c r="P31" s="12">
        <v>0</v>
      </c>
      <c r="Q31" s="12">
        <f t="shared" si="6"/>
        <v>42000</v>
      </c>
    </row>
    <row r="32" spans="1:20" ht="15.75" thickBot="1" x14ac:dyDescent="0.3">
      <c r="A32" s="254" t="s">
        <v>34</v>
      </c>
      <c r="B32" s="255"/>
      <c r="C32" s="256"/>
      <c r="D32" s="92">
        <f>SUM(D23:D31)</f>
        <v>533090</v>
      </c>
      <c r="E32" s="181">
        <f>SUM(E23:E31)</f>
        <v>0</v>
      </c>
      <c r="F32" s="181">
        <f t="shared" ref="F32:L32" si="8">SUM(F23:F31)</f>
        <v>0</v>
      </c>
      <c r="G32" s="181">
        <f t="shared" si="8"/>
        <v>0</v>
      </c>
      <c r="H32" s="181">
        <f t="shared" si="8"/>
        <v>0</v>
      </c>
      <c r="I32" s="181">
        <f t="shared" si="8"/>
        <v>0</v>
      </c>
      <c r="J32" s="181">
        <f t="shared" si="8"/>
        <v>0</v>
      </c>
      <c r="K32" s="181">
        <f t="shared" si="8"/>
        <v>0</v>
      </c>
      <c r="L32" s="181">
        <f t="shared" si="8"/>
        <v>0</v>
      </c>
      <c r="M32" s="187">
        <f>SUM(M23:M31)</f>
        <v>533090</v>
      </c>
      <c r="N32" s="181">
        <f>SUM(N23:N31)</f>
        <v>0</v>
      </c>
      <c r="O32" s="181">
        <f t="shared" ref="O32:P32" si="9">SUM(O23:O31)</f>
        <v>0</v>
      </c>
      <c r="P32" s="181">
        <f t="shared" si="9"/>
        <v>0</v>
      </c>
      <c r="Q32" s="90">
        <f>SUM(I32:P32)</f>
        <v>533090</v>
      </c>
    </row>
    <row r="33" spans="1:17" ht="15.75" thickBot="1" x14ac:dyDescent="0.3">
      <c r="A33" s="253" t="s">
        <v>12</v>
      </c>
      <c r="B33" s="253"/>
      <c r="C33" s="253"/>
      <c r="D33" s="24">
        <f>+D32</f>
        <v>533090</v>
      </c>
      <c r="E33" s="23">
        <f>+E32</f>
        <v>0</v>
      </c>
      <c r="F33" s="23">
        <f t="shared" ref="F33:L33" si="10">+F32</f>
        <v>0</v>
      </c>
      <c r="G33" s="23">
        <f t="shared" si="10"/>
        <v>0</v>
      </c>
      <c r="H33" s="23">
        <f t="shared" si="10"/>
        <v>0</v>
      </c>
      <c r="I33" s="23">
        <f t="shared" si="10"/>
        <v>0</v>
      </c>
      <c r="J33" s="23">
        <f t="shared" si="10"/>
        <v>0</v>
      </c>
      <c r="K33" s="23">
        <f t="shared" si="10"/>
        <v>0</v>
      </c>
      <c r="L33" s="23">
        <f t="shared" si="10"/>
        <v>0</v>
      </c>
      <c r="M33" s="161">
        <f>+M32</f>
        <v>533090</v>
      </c>
      <c r="N33" s="23">
        <f>+N32</f>
        <v>0</v>
      </c>
      <c r="O33" s="23">
        <f t="shared" ref="O33:P33" si="11">+O32</f>
        <v>0</v>
      </c>
      <c r="P33" s="23">
        <f t="shared" si="11"/>
        <v>0</v>
      </c>
      <c r="Q33" s="23">
        <f>SUM(J33:P33)</f>
        <v>533090</v>
      </c>
    </row>
  </sheetData>
  <mergeCells count="11">
    <mergeCell ref="A17:C17"/>
    <mergeCell ref="A18:C18"/>
    <mergeCell ref="A20:Q20"/>
    <mergeCell ref="A32:C32"/>
    <mergeCell ref="A33:C33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8"/>
  <sheetViews>
    <sheetView tabSelected="1" zoomScaleNormal="100" workbookViewId="0">
      <selection activeCell="F51" sqref="F51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1.140625" bestFit="1" customWidth="1"/>
    <col min="6" max="6" width="10.5703125" customWidth="1"/>
    <col min="7" max="7" width="11" bestFit="1" customWidth="1"/>
    <col min="8" max="8" width="11.5703125" bestFit="1" customWidth="1"/>
    <col min="9" max="9" width="11.42578125" style="109" bestFit="1" customWidth="1"/>
    <col min="10" max="10" width="11.140625" style="109" bestFit="1" customWidth="1"/>
    <col min="11" max="11" width="15.42578125" style="169" bestFit="1" customWidth="1"/>
    <col min="12" max="12" width="14.5703125" bestFit="1" customWidth="1"/>
    <col min="13" max="13" width="14.85546875" style="209" customWidth="1"/>
    <col min="14" max="14" width="13.85546875" customWidth="1"/>
    <col min="15" max="15" width="14.5703125" customWidth="1"/>
    <col min="16" max="16" width="12.85546875" customWidth="1"/>
    <col min="17" max="17" width="14.5703125" bestFit="1" customWidth="1"/>
  </cols>
  <sheetData>
    <row r="2" spans="1:17" ht="21" x14ac:dyDescent="0.35">
      <c r="A2" s="241" t="s">
        <v>13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17" ht="15.75" thickBot="1" x14ac:dyDescent="0.3">
      <c r="E3" s="176" t="s">
        <v>35</v>
      </c>
      <c r="F3" s="176" t="s">
        <v>36</v>
      </c>
      <c r="G3" s="176" t="s">
        <v>18</v>
      </c>
      <c r="H3" s="176" t="s">
        <v>19</v>
      </c>
      <c r="I3" s="162" t="s">
        <v>20</v>
      </c>
      <c r="J3" s="162" t="s">
        <v>21</v>
      </c>
      <c r="K3" s="162" t="s">
        <v>17</v>
      </c>
      <c r="L3" s="162" t="s">
        <v>22</v>
      </c>
      <c r="M3" s="203" t="s">
        <v>23</v>
      </c>
      <c r="N3" s="156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46" t="s">
        <v>61</v>
      </c>
      <c r="K4" s="46" t="s">
        <v>61</v>
      </c>
      <c r="L4" s="46" t="s">
        <v>61</v>
      </c>
      <c r="M4" s="30" t="s">
        <v>61</v>
      </c>
      <c r="N4" s="155" t="s">
        <v>61</v>
      </c>
      <c r="O4" s="30" t="s">
        <v>61</v>
      </c>
      <c r="P4" s="30" t="s">
        <v>61</v>
      </c>
      <c r="Q4" s="14" t="s">
        <v>7</v>
      </c>
    </row>
    <row r="5" spans="1:17" ht="16.5" thickBot="1" x14ac:dyDescent="0.3">
      <c r="A5" s="3">
        <v>1</v>
      </c>
      <c r="B5" s="6"/>
      <c r="C5" s="104"/>
      <c r="D5" s="105">
        <v>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105">
        <v>0</v>
      </c>
      <c r="K5" s="83">
        <v>0</v>
      </c>
      <c r="L5" s="83">
        <v>0</v>
      </c>
      <c r="M5" s="204">
        <v>0</v>
      </c>
      <c r="N5" s="82">
        <v>0</v>
      </c>
      <c r="O5" s="81">
        <v>0</v>
      </c>
      <c r="P5" s="81">
        <v>0</v>
      </c>
      <c r="Q5" s="12">
        <f>SUM(G5:P5)</f>
        <v>0</v>
      </c>
    </row>
    <row r="6" spans="1:17" ht="15.75" thickBot="1" x14ac:dyDescent="0.3">
      <c r="A6" s="245" t="s">
        <v>5</v>
      </c>
      <c r="B6" s="246"/>
      <c r="C6" s="247"/>
      <c r="D6" s="85">
        <f>SUM(D5:D5)</f>
        <v>0</v>
      </c>
      <c r="E6" s="21">
        <v>0</v>
      </c>
      <c r="F6" s="21">
        <v>0</v>
      </c>
      <c r="G6" s="21">
        <f>SUM(G5)</f>
        <v>0</v>
      </c>
      <c r="H6" s="21">
        <f>SUM(H5)</f>
        <v>0</v>
      </c>
      <c r="I6" s="99">
        <f>SUM(I5)</f>
        <v>0</v>
      </c>
      <c r="J6" s="99">
        <v>0</v>
      </c>
      <c r="K6" s="99">
        <f>SUM(K5:K5)</f>
        <v>0</v>
      </c>
      <c r="L6" s="87">
        <f>SUM(L5)</f>
        <v>0</v>
      </c>
      <c r="M6" s="205">
        <f>SUM(M5)</f>
        <v>0</v>
      </c>
      <c r="N6" s="86">
        <f>SUM(N5)</f>
        <v>0</v>
      </c>
      <c r="O6" s="21">
        <f>SUM(O5)</f>
        <v>0</v>
      </c>
      <c r="P6" s="21">
        <f>SUM(P5)</f>
        <v>0</v>
      </c>
      <c r="Q6" s="89">
        <f>SUM(Q5:Q5)</f>
        <v>0</v>
      </c>
    </row>
    <row r="7" spans="1:17" ht="16.5" thickBot="1" x14ac:dyDescent="0.3">
      <c r="A7" s="6">
        <v>1</v>
      </c>
      <c r="B7" s="6"/>
      <c r="C7" s="106"/>
      <c r="D7" s="105">
        <v>0</v>
      </c>
      <c r="E7" s="9">
        <v>0</v>
      </c>
      <c r="F7" s="9">
        <v>0</v>
      </c>
      <c r="G7" s="81">
        <v>0</v>
      </c>
      <c r="H7" s="81">
        <v>0</v>
      </c>
      <c r="I7" s="83">
        <v>0</v>
      </c>
      <c r="J7" s="83">
        <v>0</v>
      </c>
      <c r="K7" s="83">
        <v>0</v>
      </c>
      <c r="L7" s="83">
        <v>0</v>
      </c>
      <c r="M7" s="204">
        <v>0</v>
      </c>
      <c r="N7" s="82">
        <v>0</v>
      </c>
      <c r="O7" s="81">
        <v>0</v>
      </c>
      <c r="P7" s="81">
        <v>0</v>
      </c>
      <c r="Q7" s="81">
        <f>SUM(G7:P7)</f>
        <v>0</v>
      </c>
    </row>
    <row r="8" spans="1:17" ht="15.75" thickBot="1" x14ac:dyDescent="0.3">
      <c r="A8" s="258" t="s">
        <v>4</v>
      </c>
      <c r="B8" s="246"/>
      <c r="C8" s="247"/>
      <c r="D8" s="85">
        <f>SUM(D7)</f>
        <v>0</v>
      </c>
      <c r="E8" s="216">
        <v>0</v>
      </c>
      <c r="F8" s="216">
        <v>0</v>
      </c>
      <c r="G8" s="216">
        <f t="shared" ref="G8:P8" si="0">SUM(G7)</f>
        <v>0</v>
      </c>
      <c r="H8" s="216">
        <f t="shared" si="0"/>
        <v>0</v>
      </c>
      <c r="I8" s="217">
        <f t="shared" si="0"/>
        <v>0</v>
      </c>
      <c r="J8" s="217">
        <v>0</v>
      </c>
      <c r="K8" s="217">
        <f t="shared" si="0"/>
        <v>0</v>
      </c>
      <c r="L8" s="218">
        <f t="shared" si="0"/>
        <v>0</v>
      </c>
      <c r="M8" s="205">
        <f t="shared" si="0"/>
        <v>0</v>
      </c>
      <c r="N8" s="86">
        <f t="shared" si="0"/>
        <v>0</v>
      </c>
      <c r="O8" s="21">
        <f t="shared" si="0"/>
        <v>0</v>
      </c>
      <c r="P8" s="21">
        <f t="shared" si="0"/>
        <v>0</v>
      </c>
      <c r="Q8" s="89">
        <f>Q7</f>
        <v>0</v>
      </c>
    </row>
    <row r="9" spans="1:17" x14ac:dyDescent="0.25">
      <c r="A9" s="3">
        <v>1</v>
      </c>
      <c r="B9" s="135" t="s">
        <v>198</v>
      </c>
      <c r="C9" s="123" t="s">
        <v>126</v>
      </c>
      <c r="D9" s="211">
        <v>74000</v>
      </c>
      <c r="E9" s="4">
        <v>0</v>
      </c>
      <c r="F9" s="4">
        <v>0</v>
      </c>
      <c r="G9" s="12">
        <v>0</v>
      </c>
      <c r="H9" s="12">
        <v>0</v>
      </c>
      <c r="I9" s="12">
        <v>0</v>
      </c>
      <c r="J9" s="137">
        <v>0</v>
      </c>
      <c r="K9" s="26">
        <v>0</v>
      </c>
      <c r="L9" s="26">
        <v>0</v>
      </c>
      <c r="M9" s="206">
        <v>0</v>
      </c>
      <c r="N9" s="200">
        <v>12000</v>
      </c>
      <c r="O9" s="12">
        <v>0</v>
      </c>
      <c r="P9" s="12">
        <v>0</v>
      </c>
      <c r="Q9" s="35">
        <f t="shared" ref="Q9" si="1">SUM(E9:P9)</f>
        <v>12000</v>
      </c>
    </row>
    <row r="10" spans="1:17" ht="15.75" x14ac:dyDescent="0.25">
      <c r="A10" s="3">
        <f>+A9+1</f>
        <v>2</v>
      </c>
      <c r="B10" s="139" t="s">
        <v>361</v>
      </c>
      <c r="C10" s="104" t="s">
        <v>357</v>
      </c>
      <c r="D10" s="1">
        <v>24000</v>
      </c>
      <c r="E10" s="4">
        <v>0</v>
      </c>
      <c r="F10" s="4">
        <v>0</v>
      </c>
      <c r="G10" s="12">
        <v>0</v>
      </c>
      <c r="H10" s="12">
        <v>0</v>
      </c>
      <c r="I10" s="12">
        <v>0</v>
      </c>
      <c r="J10" s="137">
        <v>0</v>
      </c>
      <c r="K10" s="26">
        <v>0</v>
      </c>
      <c r="L10" s="26">
        <v>0</v>
      </c>
      <c r="M10" s="206">
        <v>0</v>
      </c>
      <c r="N10" s="146">
        <v>12000</v>
      </c>
      <c r="O10" s="12">
        <v>0</v>
      </c>
      <c r="P10" s="12">
        <v>0</v>
      </c>
      <c r="Q10" s="35">
        <f t="shared" ref="Q10:Q50" si="2">SUM(E10:P10)</f>
        <v>12000</v>
      </c>
    </row>
    <row r="11" spans="1:17" ht="15.75" x14ac:dyDescent="0.25">
      <c r="A11" s="3">
        <f t="shared" ref="A11:A50" si="3">+A10+1</f>
        <v>3</v>
      </c>
      <c r="B11" s="139" t="s">
        <v>362</v>
      </c>
      <c r="C11" s="213" t="s">
        <v>358</v>
      </c>
      <c r="D11" s="174">
        <v>20000</v>
      </c>
      <c r="E11" s="4">
        <v>0</v>
      </c>
      <c r="F11" s="4">
        <v>0</v>
      </c>
      <c r="G11" s="12">
        <v>0</v>
      </c>
      <c r="H11" s="12">
        <v>0</v>
      </c>
      <c r="I11" s="12">
        <v>0</v>
      </c>
      <c r="J11" s="137">
        <v>0</v>
      </c>
      <c r="K11" s="26">
        <v>0</v>
      </c>
      <c r="L11" s="26">
        <v>0</v>
      </c>
      <c r="M11" s="206">
        <v>0</v>
      </c>
      <c r="N11" s="215">
        <v>10000</v>
      </c>
      <c r="O11" s="12">
        <v>0</v>
      </c>
      <c r="P11" s="12">
        <v>0</v>
      </c>
      <c r="Q11" s="35">
        <f t="shared" si="2"/>
        <v>10000</v>
      </c>
    </row>
    <row r="12" spans="1:17" ht="15.75" x14ac:dyDescent="0.25">
      <c r="A12" s="3">
        <f t="shared" si="3"/>
        <v>4</v>
      </c>
      <c r="B12" s="139" t="s">
        <v>363</v>
      </c>
      <c r="C12" s="212" t="s">
        <v>359</v>
      </c>
      <c r="D12" s="174">
        <v>16000</v>
      </c>
      <c r="E12" s="4">
        <v>0</v>
      </c>
      <c r="F12" s="4">
        <v>0</v>
      </c>
      <c r="G12" s="12">
        <v>0</v>
      </c>
      <c r="H12" s="12">
        <v>0</v>
      </c>
      <c r="I12" s="12">
        <v>0</v>
      </c>
      <c r="J12" s="137">
        <v>0</v>
      </c>
      <c r="K12" s="26">
        <v>0</v>
      </c>
      <c r="L12" s="26">
        <v>0</v>
      </c>
      <c r="M12" s="206">
        <v>0</v>
      </c>
      <c r="N12" s="146">
        <v>8000</v>
      </c>
      <c r="O12" s="12">
        <v>0</v>
      </c>
      <c r="P12" s="12">
        <v>0</v>
      </c>
      <c r="Q12" s="35">
        <f t="shared" si="2"/>
        <v>8000</v>
      </c>
    </row>
    <row r="13" spans="1:17" ht="15.75" x14ac:dyDescent="0.25">
      <c r="A13" s="3">
        <f t="shared" si="3"/>
        <v>5</v>
      </c>
      <c r="B13" s="139" t="s">
        <v>364</v>
      </c>
      <c r="C13" s="213" t="s">
        <v>360</v>
      </c>
      <c r="D13" s="174">
        <v>16000</v>
      </c>
      <c r="E13" s="4">
        <v>0</v>
      </c>
      <c r="F13" s="4">
        <v>0</v>
      </c>
      <c r="G13" s="12">
        <v>0</v>
      </c>
      <c r="H13" s="12">
        <v>0</v>
      </c>
      <c r="I13" s="12">
        <v>0</v>
      </c>
      <c r="J13" s="137">
        <v>0</v>
      </c>
      <c r="K13" s="26">
        <v>0</v>
      </c>
      <c r="L13" s="26">
        <v>0</v>
      </c>
      <c r="M13" s="206">
        <v>0</v>
      </c>
      <c r="N13" s="146">
        <v>8000</v>
      </c>
      <c r="O13" s="12">
        <v>0</v>
      </c>
      <c r="P13" s="12">
        <v>0</v>
      </c>
      <c r="Q13" s="35">
        <f t="shared" si="2"/>
        <v>8000</v>
      </c>
    </row>
    <row r="14" spans="1:17" x14ac:dyDescent="0.25">
      <c r="A14" s="3">
        <f t="shared" si="3"/>
        <v>6</v>
      </c>
      <c r="B14" s="139" t="s">
        <v>370</v>
      </c>
      <c r="C14" s="220" t="s">
        <v>365</v>
      </c>
      <c r="D14" s="174">
        <v>16000</v>
      </c>
      <c r="E14" s="4">
        <v>0</v>
      </c>
      <c r="F14" s="4">
        <v>0</v>
      </c>
      <c r="G14" s="12">
        <v>0</v>
      </c>
      <c r="H14" s="12">
        <v>0</v>
      </c>
      <c r="I14" s="12">
        <v>0</v>
      </c>
      <c r="J14" s="137">
        <v>0</v>
      </c>
      <c r="K14" s="26">
        <v>0</v>
      </c>
      <c r="L14" s="26">
        <v>0</v>
      </c>
      <c r="M14" s="206">
        <v>0</v>
      </c>
      <c r="N14" s="146">
        <v>8000</v>
      </c>
      <c r="O14" s="12">
        <v>0</v>
      </c>
      <c r="P14" s="12">
        <v>0</v>
      </c>
      <c r="Q14" s="35">
        <f t="shared" si="2"/>
        <v>8000</v>
      </c>
    </row>
    <row r="15" spans="1:17" x14ac:dyDescent="0.25">
      <c r="A15" s="3">
        <f t="shared" si="3"/>
        <v>7</v>
      </c>
      <c r="B15" s="139" t="s">
        <v>371</v>
      </c>
      <c r="C15" s="223" t="s">
        <v>366</v>
      </c>
      <c r="D15" s="1">
        <v>12000</v>
      </c>
      <c r="E15" s="4">
        <v>0</v>
      </c>
      <c r="F15" s="4">
        <v>0</v>
      </c>
      <c r="G15" s="12">
        <v>0</v>
      </c>
      <c r="H15" s="12">
        <v>0</v>
      </c>
      <c r="I15" s="12">
        <v>0</v>
      </c>
      <c r="J15" s="137">
        <v>0</v>
      </c>
      <c r="K15" s="26">
        <v>0</v>
      </c>
      <c r="L15" s="26">
        <v>0</v>
      </c>
      <c r="M15" s="206">
        <v>0</v>
      </c>
      <c r="N15" s="146">
        <v>6000</v>
      </c>
      <c r="O15" s="12">
        <v>0</v>
      </c>
      <c r="P15" s="12">
        <v>0</v>
      </c>
      <c r="Q15" s="35">
        <f t="shared" si="2"/>
        <v>6000</v>
      </c>
    </row>
    <row r="16" spans="1:17" x14ac:dyDescent="0.25">
      <c r="A16" s="3">
        <f t="shared" si="3"/>
        <v>8</v>
      </c>
      <c r="B16" s="139" t="s">
        <v>372</v>
      </c>
      <c r="C16" s="222" t="s">
        <v>367</v>
      </c>
      <c r="D16" s="174">
        <v>12000</v>
      </c>
      <c r="E16" s="4">
        <v>0</v>
      </c>
      <c r="F16" s="4">
        <v>0</v>
      </c>
      <c r="G16" s="12">
        <v>0</v>
      </c>
      <c r="H16" s="12">
        <v>0</v>
      </c>
      <c r="I16" s="12">
        <v>0</v>
      </c>
      <c r="J16" s="137">
        <v>0</v>
      </c>
      <c r="K16" s="26">
        <v>0</v>
      </c>
      <c r="L16" s="26">
        <v>0</v>
      </c>
      <c r="M16" s="206">
        <v>0</v>
      </c>
      <c r="N16" s="146">
        <v>6000</v>
      </c>
      <c r="O16" s="12">
        <v>0</v>
      </c>
      <c r="P16" s="12">
        <v>0</v>
      </c>
      <c r="Q16" s="35">
        <f t="shared" si="2"/>
        <v>6000</v>
      </c>
    </row>
    <row r="17" spans="1:17" x14ac:dyDescent="0.25">
      <c r="A17" s="3">
        <f t="shared" si="3"/>
        <v>9</v>
      </c>
      <c r="B17" s="139" t="s">
        <v>373</v>
      </c>
      <c r="C17" s="221" t="s">
        <v>368</v>
      </c>
      <c r="D17" s="174">
        <v>12000</v>
      </c>
      <c r="E17" s="4">
        <v>0</v>
      </c>
      <c r="F17" s="4">
        <v>0</v>
      </c>
      <c r="G17" s="12">
        <v>0</v>
      </c>
      <c r="H17" s="12">
        <v>0</v>
      </c>
      <c r="I17" s="12">
        <v>0</v>
      </c>
      <c r="J17" s="137">
        <v>0</v>
      </c>
      <c r="K17" s="26">
        <v>0</v>
      </c>
      <c r="L17" s="26">
        <v>0</v>
      </c>
      <c r="M17" s="206">
        <v>0</v>
      </c>
      <c r="N17" s="146">
        <v>6000</v>
      </c>
      <c r="O17" s="12">
        <v>0</v>
      </c>
      <c r="P17" s="12">
        <v>0</v>
      </c>
      <c r="Q17" s="35">
        <f t="shared" si="2"/>
        <v>6000</v>
      </c>
    </row>
    <row r="18" spans="1:17" x14ac:dyDescent="0.25">
      <c r="A18" s="3">
        <f t="shared" si="3"/>
        <v>10</v>
      </c>
      <c r="B18" s="139" t="s">
        <v>374</v>
      </c>
      <c r="C18" s="222" t="s">
        <v>369</v>
      </c>
      <c r="D18" s="174">
        <v>12000</v>
      </c>
      <c r="E18" s="4">
        <v>0</v>
      </c>
      <c r="F18" s="4">
        <v>0</v>
      </c>
      <c r="G18" s="12">
        <v>0</v>
      </c>
      <c r="H18" s="12">
        <v>0</v>
      </c>
      <c r="I18" s="12">
        <v>0</v>
      </c>
      <c r="J18" s="137">
        <v>0</v>
      </c>
      <c r="K18" s="26">
        <v>0</v>
      </c>
      <c r="L18" s="26">
        <v>0</v>
      </c>
      <c r="M18" s="206">
        <v>0</v>
      </c>
      <c r="N18" s="146">
        <v>6000</v>
      </c>
      <c r="O18" s="12">
        <v>0</v>
      </c>
      <c r="P18" s="12">
        <v>0</v>
      </c>
      <c r="Q18" s="35">
        <f t="shared" si="2"/>
        <v>6000</v>
      </c>
    </row>
    <row r="19" spans="1:17" x14ac:dyDescent="0.25">
      <c r="A19" s="3">
        <f t="shared" si="3"/>
        <v>11</v>
      </c>
      <c r="B19" s="139" t="s">
        <v>379</v>
      </c>
      <c r="C19" s="222" t="s">
        <v>375</v>
      </c>
      <c r="D19" s="174">
        <v>12000</v>
      </c>
      <c r="E19" s="4">
        <v>0</v>
      </c>
      <c r="F19" s="4">
        <v>0</v>
      </c>
      <c r="G19" s="12">
        <v>0</v>
      </c>
      <c r="H19" s="12">
        <v>0</v>
      </c>
      <c r="I19" s="12">
        <v>0</v>
      </c>
      <c r="J19" s="137">
        <v>0</v>
      </c>
      <c r="K19" s="26">
        <v>0</v>
      </c>
      <c r="L19" s="26">
        <v>0</v>
      </c>
      <c r="M19" s="206">
        <v>0</v>
      </c>
      <c r="N19" s="146">
        <v>6000</v>
      </c>
      <c r="O19" s="12">
        <v>0</v>
      </c>
      <c r="P19" s="12">
        <v>0</v>
      </c>
      <c r="Q19" s="35">
        <f t="shared" si="2"/>
        <v>6000</v>
      </c>
    </row>
    <row r="20" spans="1:17" x14ac:dyDescent="0.25">
      <c r="A20" s="3">
        <f t="shared" si="3"/>
        <v>12</v>
      </c>
      <c r="B20" s="139" t="s">
        <v>380</v>
      </c>
      <c r="C20" s="224" t="s">
        <v>376</v>
      </c>
      <c r="D20" s="174">
        <v>12000</v>
      </c>
      <c r="E20" s="4">
        <v>0</v>
      </c>
      <c r="F20" s="4">
        <v>0</v>
      </c>
      <c r="G20" s="12">
        <v>0</v>
      </c>
      <c r="H20" s="12">
        <v>0</v>
      </c>
      <c r="I20" s="12">
        <v>0</v>
      </c>
      <c r="J20" s="137">
        <v>0</v>
      </c>
      <c r="K20" s="26">
        <v>0</v>
      </c>
      <c r="L20" s="26">
        <v>0</v>
      </c>
      <c r="M20" s="206">
        <v>0</v>
      </c>
      <c r="N20" s="146">
        <v>6000</v>
      </c>
      <c r="O20" s="12">
        <v>0</v>
      </c>
      <c r="P20" s="12">
        <v>0</v>
      </c>
      <c r="Q20" s="35">
        <f t="shared" si="2"/>
        <v>6000</v>
      </c>
    </row>
    <row r="21" spans="1:17" x14ac:dyDescent="0.25">
      <c r="A21" s="3">
        <f t="shared" si="3"/>
        <v>13</v>
      </c>
      <c r="B21" s="139" t="s">
        <v>381</v>
      </c>
      <c r="C21" s="221" t="s">
        <v>377</v>
      </c>
      <c r="D21" s="174">
        <v>12000</v>
      </c>
      <c r="E21" s="4">
        <v>0</v>
      </c>
      <c r="F21" s="4">
        <v>0</v>
      </c>
      <c r="G21" s="12">
        <v>0</v>
      </c>
      <c r="H21" s="12">
        <v>0</v>
      </c>
      <c r="I21" s="12">
        <v>0</v>
      </c>
      <c r="J21" s="137">
        <v>0</v>
      </c>
      <c r="K21" s="26">
        <v>0</v>
      </c>
      <c r="L21" s="26">
        <v>0</v>
      </c>
      <c r="M21" s="206">
        <v>0</v>
      </c>
      <c r="N21" s="146">
        <v>6000</v>
      </c>
      <c r="O21" s="12">
        <v>0</v>
      </c>
      <c r="P21" s="12">
        <v>0</v>
      </c>
      <c r="Q21" s="35">
        <f t="shared" si="2"/>
        <v>6000</v>
      </c>
    </row>
    <row r="22" spans="1:17" x14ac:dyDescent="0.25">
      <c r="A22" s="3">
        <f t="shared" si="3"/>
        <v>14</v>
      </c>
      <c r="B22" s="139" t="s">
        <v>382</v>
      </c>
      <c r="C22" s="222" t="s">
        <v>378</v>
      </c>
      <c r="D22" s="174">
        <v>12000</v>
      </c>
      <c r="E22" s="4">
        <v>0</v>
      </c>
      <c r="F22" s="4">
        <v>0</v>
      </c>
      <c r="G22" s="12">
        <v>0</v>
      </c>
      <c r="H22" s="12">
        <v>0</v>
      </c>
      <c r="I22" s="12">
        <v>0</v>
      </c>
      <c r="J22" s="137">
        <v>0</v>
      </c>
      <c r="K22" s="26">
        <v>0</v>
      </c>
      <c r="L22" s="26">
        <v>0</v>
      </c>
      <c r="M22" s="206">
        <v>0</v>
      </c>
      <c r="N22" s="146">
        <v>6000</v>
      </c>
      <c r="O22" s="12">
        <v>0</v>
      </c>
      <c r="P22" s="12">
        <v>0</v>
      </c>
      <c r="Q22" s="35">
        <f t="shared" si="2"/>
        <v>6000</v>
      </c>
    </row>
    <row r="23" spans="1:17" x14ac:dyDescent="0.25">
      <c r="A23" s="3">
        <f t="shared" si="3"/>
        <v>15</v>
      </c>
      <c r="B23" s="139" t="s">
        <v>384</v>
      </c>
      <c r="C23" s="224" t="s">
        <v>383</v>
      </c>
      <c r="D23" s="174">
        <v>12000</v>
      </c>
      <c r="E23" s="4">
        <v>0</v>
      </c>
      <c r="F23" s="4">
        <v>0</v>
      </c>
      <c r="G23" s="12">
        <v>0</v>
      </c>
      <c r="H23" s="12">
        <v>0</v>
      </c>
      <c r="I23" s="12">
        <v>0</v>
      </c>
      <c r="J23" s="137">
        <v>0</v>
      </c>
      <c r="K23" s="26">
        <v>0</v>
      </c>
      <c r="L23" s="26">
        <v>0</v>
      </c>
      <c r="M23" s="206">
        <v>0</v>
      </c>
      <c r="N23" s="146">
        <v>6000</v>
      </c>
      <c r="O23" s="12">
        <v>0</v>
      </c>
      <c r="P23" s="12">
        <v>0</v>
      </c>
      <c r="Q23" s="35">
        <f t="shared" si="2"/>
        <v>6000</v>
      </c>
    </row>
    <row r="24" spans="1:17" x14ac:dyDescent="0.25">
      <c r="A24" s="3">
        <f t="shared" si="3"/>
        <v>16</v>
      </c>
      <c r="B24" s="139" t="s">
        <v>387</v>
      </c>
      <c r="C24" s="221" t="s">
        <v>385</v>
      </c>
      <c r="D24" s="174">
        <v>12000</v>
      </c>
      <c r="E24" s="4">
        <v>0</v>
      </c>
      <c r="F24" s="4">
        <v>0</v>
      </c>
      <c r="G24" s="12">
        <v>0</v>
      </c>
      <c r="H24" s="12">
        <v>0</v>
      </c>
      <c r="I24" s="12">
        <v>0</v>
      </c>
      <c r="J24" s="137">
        <v>0</v>
      </c>
      <c r="K24" s="26">
        <v>0</v>
      </c>
      <c r="L24" s="26">
        <v>0</v>
      </c>
      <c r="M24" s="206">
        <v>0</v>
      </c>
      <c r="N24" s="146">
        <v>6000</v>
      </c>
      <c r="O24" s="12">
        <v>0</v>
      </c>
      <c r="P24" s="12">
        <v>0</v>
      </c>
      <c r="Q24" s="35">
        <f t="shared" si="2"/>
        <v>6000</v>
      </c>
    </row>
    <row r="25" spans="1:17" x14ac:dyDescent="0.25">
      <c r="A25" s="3">
        <f t="shared" si="3"/>
        <v>17</v>
      </c>
      <c r="B25" s="139" t="s">
        <v>388</v>
      </c>
      <c r="C25" s="221" t="s">
        <v>386</v>
      </c>
      <c r="D25" s="174">
        <v>12000</v>
      </c>
      <c r="E25" s="4">
        <v>0</v>
      </c>
      <c r="F25" s="4">
        <v>0</v>
      </c>
      <c r="G25" s="12">
        <v>0</v>
      </c>
      <c r="H25" s="12">
        <v>0</v>
      </c>
      <c r="I25" s="12">
        <v>0</v>
      </c>
      <c r="J25" s="137">
        <v>0</v>
      </c>
      <c r="K25" s="26">
        <v>0</v>
      </c>
      <c r="L25" s="26">
        <v>0</v>
      </c>
      <c r="M25" s="206">
        <v>0</v>
      </c>
      <c r="N25" s="146">
        <v>6000</v>
      </c>
      <c r="O25" s="12">
        <v>0</v>
      </c>
      <c r="P25" s="12">
        <v>0</v>
      </c>
      <c r="Q25" s="35">
        <f t="shared" si="2"/>
        <v>6000</v>
      </c>
    </row>
    <row r="26" spans="1:17" x14ac:dyDescent="0.25">
      <c r="A26" s="3">
        <f t="shared" si="3"/>
        <v>18</v>
      </c>
      <c r="B26" s="139" t="s">
        <v>390</v>
      </c>
      <c r="C26" s="222" t="s">
        <v>389</v>
      </c>
      <c r="D26" s="174">
        <v>12000</v>
      </c>
      <c r="E26" s="4">
        <v>0</v>
      </c>
      <c r="F26" s="4">
        <v>0</v>
      </c>
      <c r="G26" s="12">
        <v>0</v>
      </c>
      <c r="H26" s="12">
        <v>0</v>
      </c>
      <c r="I26" s="12">
        <v>0</v>
      </c>
      <c r="J26" s="137">
        <v>0</v>
      </c>
      <c r="K26" s="26">
        <v>0</v>
      </c>
      <c r="L26" s="26">
        <v>0</v>
      </c>
      <c r="M26" s="206">
        <v>0</v>
      </c>
      <c r="N26" s="146">
        <v>6000</v>
      </c>
      <c r="O26" s="12">
        <v>0</v>
      </c>
      <c r="P26" s="12">
        <v>0</v>
      </c>
      <c r="Q26" s="35">
        <f t="shared" si="2"/>
        <v>6000</v>
      </c>
    </row>
    <row r="27" spans="1:17" x14ac:dyDescent="0.25">
      <c r="A27" s="3">
        <f t="shared" si="3"/>
        <v>19</v>
      </c>
      <c r="B27" s="139" t="s">
        <v>392</v>
      </c>
      <c r="C27" s="221" t="s">
        <v>391</v>
      </c>
      <c r="D27" s="174">
        <v>12000</v>
      </c>
      <c r="E27" s="4">
        <v>0</v>
      </c>
      <c r="F27" s="4">
        <v>0</v>
      </c>
      <c r="G27" s="12">
        <v>0</v>
      </c>
      <c r="H27" s="12">
        <v>0</v>
      </c>
      <c r="I27" s="12">
        <v>0</v>
      </c>
      <c r="J27" s="137">
        <v>0</v>
      </c>
      <c r="K27" s="26">
        <v>0</v>
      </c>
      <c r="L27" s="26">
        <v>0</v>
      </c>
      <c r="M27" s="206">
        <v>0</v>
      </c>
      <c r="N27" s="146">
        <v>6000</v>
      </c>
      <c r="O27" s="12">
        <v>0</v>
      </c>
      <c r="P27" s="12">
        <v>0</v>
      </c>
      <c r="Q27" s="35">
        <f t="shared" si="2"/>
        <v>6000</v>
      </c>
    </row>
    <row r="28" spans="1:17" x14ac:dyDescent="0.25">
      <c r="A28" s="3">
        <f t="shared" si="3"/>
        <v>20</v>
      </c>
      <c r="B28" s="139" t="s">
        <v>394</v>
      </c>
      <c r="C28" s="221" t="s">
        <v>393</v>
      </c>
      <c r="D28" s="174">
        <v>12000</v>
      </c>
      <c r="E28" s="4">
        <v>0</v>
      </c>
      <c r="F28" s="4">
        <v>0</v>
      </c>
      <c r="G28" s="12">
        <v>0</v>
      </c>
      <c r="H28" s="12">
        <v>0</v>
      </c>
      <c r="I28" s="12">
        <v>0</v>
      </c>
      <c r="J28" s="137">
        <v>0</v>
      </c>
      <c r="K28" s="26">
        <v>0</v>
      </c>
      <c r="L28" s="26">
        <v>0</v>
      </c>
      <c r="M28" s="206">
        <v>0</v>
      </c>
      <c r="N28" s="146">
        <v>6000</v>
      </c>
      <c r="O28" s="12">
        <v>0</v>
      </c>
      <c r="P28" s="12">
        <v>0</v>
      </c>
      <c r="Q28" s="35">
        <f t="shared" si="2"/>
        <v>6000</v>
      </c>
    </row>
    <row r="29" spans="1:17" x14ac:dyDescent="0.25">
      <c r="A29" s="3">
        <f t="shared" si="3"/>
        <v>21</v>
      </c>
      <c r="B29" s="139" t="s">
        <v>396</v>
      </c>
      <c r="C29" s="221" t="s">
        <v>395</v>
      </c>
      <c r="D29" s="174">
        <v>12000</v>
      </c>
      <c r="E29" s="4">
        <v>0</v>
      </c>
      <c r="F29" s="4">
        <v>0</v>
      </c>
      <c r="G29" s="12">
        <v>0</v>
      </c>
      <c r="H29" s="12">
        <v>0</v>
      </c>
      <c r="I29" s="35">
        <v>0</v>
      </c>
      <c r="J29" s="219">
        <v>0</v>
      </c>
      <c r="K29" s="51">
        <v>0</v>
      </c>
      <c r="L29" s="51">
        <v>0</v>
      </c>
      <c r="M29" s="206">
        <v>0</v>
      </c>
      <c r="N29" s="146">
        <v>6000</v>
      </c>
      <c r="O29" s="12">
        <v>0</v>
      </c>
      <c r="P29" s="12">
        <v>0</v>
      </c>
      <c r="Q29" s="35">
        <f t="shared" si="2"/>
        <v>6000</v>
      </c>
    </row>
    <row r="30" spans="1:17" x14ac:dyDescent="0.25">
      <c r="A30" s="3">
        <f t="shared" si="3"/>
        <v>22</v>
      </c>
      <c r="B30" s="139" t="s">
        <v>398</v>
      </c>
      <c r="C30" s="221" t="s">
        <v>397</v>
      </c>
      <c r="D30" s="174">
        <v>12000</v>
      </c>
      <c r="E30" s="4">
        <v>0</v>
      </c>
      <c r="F30" s="4">
        <v>0</v>
      </c>
      <c r="G30" s="12">
        <v>0</v>
      </c>
      <c r="H30" s="12">
        <v>0</v>
      </c>
      <c r="I30" s="35">
        <v>0</v>
      </c>
      <c r="J30" s="219">
        <v>0</v>
      </c>
      <c r="K30" s="51">
        <v>0</v>
      </c>
      <c r="L30" s="51">
        <v>0</v>
      </c>
      <c r="M30" s="206">
        <v>0</v>
      </c>
      <c r="N30" s="146">
        <v>6000</v>
      </c>
      <c r="O30" s="12">
        <v>0</v>
      </c>
      <c r="P30" s="12">
        <v>0</v>
      </c>
      <c r="Q30" s="35">
        <f t="shared" si="2"/>
        <v>6000</v>
      </c>
    </row>
    <row r="31" spans="1:17" x14ac:dyDescent="0.25">
      <c r="A31" s="3">
        <f t="shared" si="3"/>
        <v>23</v>
      </c>
      <c r="B31" s="139" t="s">
        <v>419</v>
      </c>
      <c r="C31" s="221" t="s">
        <v>399</v>
      </c>
      <c r="D31" s="174">
        <v>12000</v>
      </c>
      <c r="E31" s="4">
        <v>0</v>
      </c>
      <c r="F31" s="4">
        <v>0</v>
      </c>
      <c r="G31" s="12">
        <v>0</v>
      </c>
      <c r="H31" s="12">
        <v>0</v>
      </c>
      <c r="I31" s="35">
        <v>0</v>
      </c>
      <c r="J31" s="219">
        <v>0</v>
      </c>
      <c r="K31" s="51">
        <v>0</v>
      </c>
      <c r="L31" s="51">
        <v>0</v>
      </c>
      <c r="M31" s="206">
        <v>0</v>
      </c>
      <c r="N31" s="146">
        <v>6000</v>
      </c>
      <c r="O31" s="12">
        <v>0</v>
      </c>
      <c r="P31" s="12">
        <v>0</v>
      </c>
      <c r="Q31" s="35">
        <f t="shared" si="2"/>
        <v>6000</v>
      </c>
    </row>
    <row r="32" spans="1:17" x14ac:dyDescent="0.25">
      <c r="A32" s="3">
        <f t="shared" si="3"/>
        <v>24</v>
      </c>
      <c r="B32" s="139" t="s">
        <v>420</v>
      </c>
      <c r="C32" s="225" t="s">
        <v>400</v>
      </c>
      <c r="D32" s="174">
        <v>12000</v>
      </c>
      <c r="E32" s="4">
        <v>0</v>
      </c>
      <c r="F32" s="4">
        <v>0</v>
      </c>
      <c r="G32" s="12">
        <v>0</v>
      </c>
      <c r="H32" s="12">
        <v>0</v>
      </c>
      <c r="I32" s="35">
        <v>0</v>
      </c>
      <c r="J32" s="219">
        <v>0</v>
      </c>
      <c r="K32" s="51">
        <v>0</v>
      </c>
      <c r="L32" s="51">
        <v>0</v>
      </c>
      <c r="M32" s="206">
        <v>0</v>
      </c>
      <c r="N32" s="146">
        <v>6000</v>
      </c>
      <c r="O32" s="12">
        <v>0</v>
      </c>
      <c r="P32" s="12">
        <v>0</v>
      </c>
      <c r="Q32" s="35">
        <f t="shared" si="2"/>
        <v>6000</v>
      </c>
    </row>
    <row r="33" spans="1:17" x14ac:dyDescent="0.25">
      <c r="A33" s="3">
        <f t="shared" si="3"/>
        <v>25</v>
      </c>
      <c r="B33" s="139" t="s">
        <v>421</v>
      </c>
      <c r="C33" s="221" t="s">
        <v>401</v>
      </c>
      <c r="D33" s="174">
        <v>12000</v>
      </c>
      <c r="E33" s="4">
        <v>0</v>
      </c>
      <c r="F33" s="4">
        <v>0</v>
      </c>
      <c r="G33" s="12">
        <v>0</v>
      </c>
      <c r="H33" s="12">
        <v>0</v>
      </c>
      <c r="I33" s="35">
        <v>0</v>
      </c>
      <c r="J33" s="219">
        <v>0</v>
      </c>
      <c r="K33" s="51">
        <v>0</v>
      </c>
      <c r="L33" s="51">
        <v>0</v>
      </c>
      <c r="M33" s="206">
        <v>0</v>
      </c>
      <c r="N33" s="146">
        <v>6000</v>
      </c>
      <c r="O33" s="12">
        <v>0</v>
      </c>
      <c r="P33" s="12">
        <v>0</v>
      </c>
      <c r="Q33" s="35">
        <f t="shared" si="2"/>
        <v>6000</v>
      </c>
    </row>
    <row r="34" spans="1:17" x14ac:dyDescent="0.25">
      <c r="A34" s="3">
        <f t="shared" si="3"/>
        <v>26</v>
      </c>
      <c r="B34" s="139" t="s">
        <v>422</v>
      </c>
      <c r="C34" s="226" t="s">
        <v>402</v>
      </c>
      <c r="D34" s="174">
        <v>12000</v>
      </c>
      <c r="E34" s="4">
        <v>0</v>
      </c>
      <c r="F34" s="4">
        <v>0</v>
      </c>
      <c r="G34" s="12">
        <v>0</v>
      </c>
      <c r="H34" s="12">
        <v>0</v>
      </c>
      <c r="I34" s="35">
        <v>0</v>
      </c>
      <c r="J34" s="219">
        <v>0</v>
      </c>
      <c r="K34" s="51">
        <v>0</v>
      </c>
      <c r="L34" s="51">
        <v>0</v>
      </c>
      <c r="M34" s="206">
        <v>0</v>
      </c>
      <c r="N34" s="146">
        <v>6000</v>
      </c>
      <c r="O34" s="12">
        <v>0</v>
      </c>
      <c r="P34" s="12">
        <v>0</v>
      </c>
      <c r="Q34" s="35">
        <f t="shared" si="2"/>
        <v>6000</v>
      </c>
    </row>
    <row r="35" spans="1:17" x14ac:dyDescent="0.25">
      <c r="A35" s="3">
        <f t="shared" si="3"/>
        <v>27</v>
      </c>
      <c r="B35" s="139" t="s">
        <v>423</v>
      </c>
      <c r="C35" s="221" t="s">
        <v>403</v>
      </c>
      <c r="D35" s="174">
        <v>12000</v>
      </c>
      <c r="E35" s="4">
        <v>0</v>
      </c>
      <c r="F35" s="4">
        <v>0</v>
      </c>
      <c r="G35" s="12">
        <v>0</v>
      </c>
      <c r="H35" s="12">
        <v>0</v>
      </c>
      <c r="I35" s="35">
        <v>0</v>
      </c>
      <c r="J35" s="219">
        <v>0</v>
      </c>
      <c r="K35" s="51">
        <v>0</v>
      </c>
      <c r="L35" s="51">
        <v>0</v>
      </c>
      <c r="M35" s="206">
        <v>0</v>
      </c>
      <c r="N35" s="146">
        <v>6000</v>
      </c>
      <c r="O35" s="12">
        <v>0</v>
      </c>
      <c r="P35" s="12">
        <v>0</v>
      </c>
      <c r="Q35" s="35">
        <f t="shared" si="2"/>
        <v>6000</v>
      </c>
    </row>
    <row r="36" spans="1:17" x14ac:dyDescent="0.25">
      <c r="A36" s="3">
        <f t="shared" si="3"/>
        <v>28</v>
      </c>
      <c r="B36" s="139" t="s">
        <v>424</v>
      </c>
      <c r="C36" s="222" t="s">
        <v>404</v>
      </c>
      <c r="D36" s="174">
        <v>12000</v>
      </c>
      <c r="E36" s="4">
        <v>0</v>
      </c>
      <c r="F36" s="4">
        <v>0</v>
      </c>
      <c r="G36" s="12">
        <v>0</v>
      </c>
      <c r="H36" s="12">
        <v>0</v>
      </c>
      <c r="I36" s="35">
        <v>0</v>
      </c>
      <c r="J36" s="219">
        <v>0</v>
      </c>
      <c r="K36" s="51">
        <v>0</v>
      </c>
      <c r="L36" s="51">
        <v>0</v>
      </c>
      <c r="M36" s="206">
        <v>0</v>
      </c>
      <c r="N36" s="146">
        <v>6000</v>
      </c>
      <c r="O36" s="12">
        <v>0</v>
      </c>
      <c r="P36" s="12">
        <v>0</v>
      </c>
      <c r="Q36" s="35">
        <f t="shared" si="2"/>
        <v>6000</v>
      </c>
    </row>
    <row r="37" spans="1:17" x14ac:dyDescent="0.25">
      <c r="A37" s="3">
        <f t="shared" si="3"/>
        <v>29</v>
      </c>
      <c r="B37" s="139" t="s">
        <v>425</v>
      </c>
      <c r="C37" s="221" t="s">
        <v>405</v>
      </c>
      <c r="D37" s="174">
        <v>12000</v>
      </c>
      <c r="E37" s="4">
        <v>0</v>
      </c>
      <c r="F37" s="4">
        <v>0</v>
      </c>
      <c r="G37" s="12">
        <v>0</v>
      </c>
      <c r="H37" s="12">
        <v>0</v>
      </c>
      <c r="I37" s="35">
        <v>0</v>
      </c>
      <c r="J37" s="219">
        <v>0</v>
      </c>
      <c r="K37" s="51">
        <v>0</v>
      </c>
      <c r="L37" s="51">
        <v>0</v>
      </c>
      <c r="M37" s="206">
        <v>0</v>
      </c>
      <c r="N37" s="146">
        <v>6000</v>
      </c>
      <c r="O37" s="12">
        <v>0</v>
      </c>
      <c r="P37" s="12">
        <v>0</v>
      </c>
      <c r="Q37" s="35">
        <f t="shared" si="2"/>
        <v>6000</v>
      </c>
    </row>
    <row r="38" spans="1:17" x14ac:dyDescent="0.25">
      <c r="A38" s="3">
        <f t="shared" si="3"/>
        <v>30</v>
      </c>
      <c r="B38" s="139" t="s">
        <v>426</v>
      </c>
      <c r="C38" s="222" t="s">
        <v>406</v>
      </c>
      <c r="D38" s="174">
        <v>12000</v>
      </c>
      <c r="E38" s="4">
        <v>0</v>
      </c>
      <c r="F38" s="4">
        <v>0</v>
      </c>
      <c r="G38" s="12">
        <v>0</v>
      </c>
      <c r="H38" s="12">
        <v>0</v>
      </c>
      <c r="I38" s="35">
        <v>0</v>
      </c>
      <c r="J38" s="219">
        <v>0</v>
      </c>
      <c r="K38" s="51">
        <v>0</v>
      </c>
      <c r="L38" s="51">
        <v>0</v>
      </c>
      <c r="M38" s="206">
        <v>0</v>
      </c>
      <c r="N38" s="146">
        <v>6000</v>
      </c>
      <c r="O38" s="12">
        <v>0</v>
      </c>
      <c r="P38" s="12">
        <v>0</v>
      </c>
      <c r="Q38" s="35">
        <f t="shared" si="2"/>
        <v>6000</v>
      </c>
    </row>
    <row r="39" spans="1:17" x14ac:dyDescent="0.25">
      <c r="A39" s="3">
        <f t="shared" si="3"/>
        <v>31</v>
      </c>
      <c r="B39" s="139" t="s">
        <v>427</v>
      </c>
      <c r="C39" s="221" t="s">
        <v>407</v>
      </c>
      <c r="D39" s="174">
        <v>12000</v>
      </c>
      <c r="E39" s="4">
        <v>0</v>
      </c>
      <c r="F39" s="4">
        <v>0</v>
      </c>
      <c r="G39" s="12">
        <v>0</v>
      </c>
      <c r="H39" s="12">
        <v>0</v>
      </c>
      <c r="I39" s="35">
        <v>0</v>
      </c>
      <c r="J39" s="219">
        <v>0</v>
      </c>
      <c r="K39" s="51">
        <v>0</v>
      </c>
      <c r="L39" s="51">
        <v>0</v>
      </c>
      <c r="M39" s="206">
        <v>0</v>
      </c>
      <c r="N39" s="146">
        <v>6000</v>
      </c>
      <c r="O39" s="12">
        <v>0</v>
      </c>
      <c r="P39" s="12">
        <v>0</v>
      </c>
      <c r="Q39" s="35">
        <f t="shared" si="2"/>
        <v>6000</v>
      </c>
    </row>
    <row r="40" spans="1:17" x14ac:dyDescent="0.25">
      <c r="A40" s="3">
        <f t="shared" si="3"/>
        <v>32</v>
      </c>
      <c r="B40" s="139" t="s">
        <v>428</v>
      </c>
      <c r="C40" s="222" t="s">
        <v>408</v>
      </c>
      <c r="D40" s="174">
        <v>12000</v>
      </c>
      <c r="E40" s="4">
        <v>0</v>
      </c>
      <c r="F40" s="4">
        <v>0</v>
      </c>
      <c r="G40" s="12">
        <v>0</v>
      </c>
      <c r="H40" s="12">
        <v>0</v>
      </c>
      <c r="I40" s="35">
        <v>0</v>
      </c>
      <c r="J40" s="219">
        <v>0</v>
      </c>
      <c r="K40" s="51">
        <v>0</v>
      </c>
      <c r="L40" s="51">
        <v>0</v>
      </c>
      <c r="M40" s="206">
        <v>0</v>
      </c>
      <c r="N40" s="146">
        <v>6000</v>
      </c>
      <c r="O40" s="12">
        <v>0</v>
      </c>
      <c r="P40" s="12">
        <v>0</v>
      </c>
      <c r="Q40" s="35">
        <f t="shared" si="2"/>
        <v>6000</v>
      </c>
    </row>
    <row r="41" spans="1:17" x14ac:dyDescent="0.25">
      <c r="A41" s="3">
        <f t="shared" si="3"/>
        <v>33</v>
      </c>
      <c r="B41" s="139" t="s">
        <v>429</v>
      </c>
      <c r="C41" s="222" t="s">
        <v>409</v>
      </c>
      <c r="D41" s="174">
        <v>12000</v>
      </c>
      <c r="E41" s="4">
        <v>0</v>
      </c>
      <c r="F41" s="4">
        <v>0</v>
      </c>
      <c r="G41" s="12">
        <v>0</v>
      </c>
      <c r="H41" s="12">
        <v>0</v>
      </c>
      <c r="I41" s="35">
        <v>0</v>
      </c>
      <c r="J41" s="219">
        <v>0</v>
      </c>
      <c r="K41" s="51">
        <v>0</v>
      </c>
      <c r="L41" s="51">
        <v>0</v>
      </c>
      <c r="M41" s="206">
        <v>0</v>
      </c>
      <c r="N41" s="146">
        <v>6000</v>
      </c>
      <c r="O41" s="12">
        <v>0</v>
      </c>
      <c r="P41" s="12">
        <v>0</v>
      </c>
      <c r="Q41" s="35">
        <f t="shared" si="2"/>
        <v>6000</v>
      </c>
    </row>
    <row r="42" spans="1:17" x14ac:dyDescent="0.25">
      <c r="A42" s="3">
        <f t="shared" si="3"/>
        <v>34</v>
      </c>
      <c r="B42" s="139" t="s">
        <v>430</v>
      </c>
      <c r="C42" s="221" t="s">
        <v>410</v>
      </c>
      <c r="D42" s="174">
        <v>12000</v>
      </c>
      <c r="E42" s="4">
        <v>0</v>
      </c>
      <c r="F42" s="4">
        <v>0</v>
      </c>
      <c r="G42" s="12">
        <v>0</v>
      </c>
      <c r="H42" s="12">
        <v>0</v>
      </c>
      <c r="I42" s="35">
        <v>0</v>
      </c>
      <c r="J42" s="219">
        <v>0</v>
      </c>
      <c r="K42" s="51">
        <v>0</v>
      </c>
      <c r="L42" s="51">
        <v>0</v>
      </c>
      <c r="M42" s="206">
        <v>0</v>
      </c>
      <c r="N42" s="146">
        <v>6000</v>
      </c>
      <c r="O42" s="12">
        <v>0</v>
      </c>
      <c r="P42" s="12">
        <v>0</v>
      </c>
      <c r="Q42" s="35">
        <f t="shared" si="2"/>
        <v>6000</v>
      </c>
    </row>
    <row r="43" spans="1:17" ht="15.75" x14ac:dyDescent="0.25">
      <c r="A43" s="3">
        <f t="shared" si="3"/>
        <v>35</v>
      </c>
      <c r="B43" s="139" t="s">
        <v>431</v>
      </c>
      <c r="C43" s="213" t="s">
        <v>411</v>
      </c>
      <c r="D43" s="174">
        <v>12000</v>
      </c>
      <c r="E43" s="4">
        <v>0</v>
      </c>
      <c r="F43" s="4">
        <v>0</v>
      </c>
      <c r="G43" s="12">
        <v>0</v>
      </c>
      <c r="H43" s="12">
        <v>0</v>
      </c>
      <c r="I43" s="35">
        <v>0</v>
      </c>
      <c r="J43" s="219">
        <v>0</v>
      </c>
      <c r="K43" s="51">
        <v>0</v>
      </c>
      <c r="L43" s="51">
        <v>0</v>
      </c>
      <c r="M43" s="206">
        <v>0</v>
      </c>
      <c r="N43" s="146">
        <v>6000</v>
      </c>
      <c r="O43" s="12">
        <v>0</v>
      </c>
      <c r="P43" s="12">
        <v>0</v>
      </c>
      <c r="Q43" s="35">
        <f t="shared" si="2"/>
        <v>6000</v>
      </c>
    </row>
    <row r="44" spans="1:17" x14ac:dyDescent="0.25">
      <c r="A44" s="3">
        <f t="shared" si="3"/>
        <v>36</v>
      </c>
      <c r="B44" s="139" t="s">
        <v>432</v>
      </c>
      <c r="C44" s="214" t="s">
        <v>412</v>
      </c>
      <c r="D44" s="174">
        <v>12000</v>
      </c>
      <c r="E44" s="4">
        <v>0</v>
      </c>
      <c r="F44" s="4">
        <v>0</v>
      </c>
      <c r="G44" s="12">
        <v>0</v>
      </c>
      <c r="H44" s="12">
        <v>0</v>
      </c>
      <c r="I44" s="35">
        <v>0</v>
      </c>
      <c r="J44" s="219">
        <v>0</v>
      </c>
      <c r="K44" s="51">
        <v>0</v>
      </c>
      <c r="L44" s="51">
        <v>0</v>
      </c>
      <c r="M44" s="206">
        <v>0</v>
      </c>
      <c r="N44" s="146">
        <v>6000</v>
      </c>
      <c r="O44" s="12">
        <v>0</v>
      </c>
      <c r="P44" s="12">
        <v>0</v>
      </c>
      <c r="Q44" s="35">
        <f t="shared" si="2"/>
        <v>6000</v>
      </c>
    </row>
    <row r="45" spans="1:17" x14ac:dyDescent="0.25">
      <c r="A45" s="3">
        <f t="shared" si="3"/>
        <v>37</v>
      </c>
      <c r="B45" s="139" t="s">
        <v>433</v>
      </c>
      <c r="C45" s="227" t="s">
        <v>413</v>
      </c>
      <c r="D45" s="174">
        <v>12000</v>
      </c>
      <c r="E45" s="4">
        <v>0</v>
      </c>
      <c r="F45" s="4">
        <v>0</v>
      </c>
      <c r="G45" s="12">
        <v>0</v>
      </c>
      <c r="H45" s="12">
        <v>0</v>
      </c>
      <c r="I45" s="35">
        <v>0</v>
      </c>
      <c r="J45" s="219">
        <v>0</v>
      </c>
      <c r="K45" s="51">
        <v>0</v>
      </c>
      <c r="L45" s="51">
        <v>0</v>
      </c>
      <c r="M45" s="206">
        <v>0</v>
      </c>
      <c r="N45" s="146">
        <v>6000</v>
      </c>
      <c r="O45" s="12">
        <v>0</v>
      </c>
      <c r="P45" s="12">
        <v>0</v>
      </c>
      <c r="Q45" s="35">
        <f t="shared" si="2"/>
        <v>6000</v>
      </c>
    </row>
    <row r="46" spans="1:17" x14ac:dyDescent="0.25">
      <c r="A46" s="3">
        <f t="shared" si="3"/>
        <v>38</v>
      </c>
      <c r="B46" s="139" t="s">
        <v>434</v>
      </c>
      <c r="C46" s="214" t="s">
        <v>414</v>
      </c>
      <c r="D46" s="174">
        <v>12000</v>
      </c>
      <c r="E46" s="4">
        <v>0</v>
      </c>
      <c r="F46" s="4">
        <v>0</v>
      </c>
      <c r="G46" s="12">
        <v>0</v>
      </c>
      <c r="H46" s="12">
        <v>0</v>
      </c>
      <c r="I46" s="35">
        <v>0</v>
      </c>
      <c r="J46" s="219">
        <v>0</v>
      </c>
      <c r="K46" s="51">
        <v>0</v>
      </c>
      <c r="L46" s="51">
        <v>0</v>
      </c>
      <c r="M46" s="206">
        <v>0</v>
      </c>
      <c r="N46" s="146">
        <v>6000</v>
      </c>
      <c r="O46" s="12">
        <v>0</v>
      </c>
      <c r="P46" s="12">
        <v>0</v>
      </c>
      <c r="Q46" s="35">
        <f t="shared" si="2"/>
        <v>6000</v>
      </c>
    </row>
    <row r="47" spans="1:17" x14ac:dyDescent="0.25">
      <c r="A47" s="3">
        <f t="shared" si="3"/>
        <v>39</v>
      </c>
      <c r="B47" s="139" t="s">
        <v>435</v>
      </c>
      <c r="C47" s="227" t="s">
        <v>415</v>
      </c>
      <c r="D47" s="174">
        <v>12000</v>
      </c>
      <c r="E47" s="4">
        <v>0</v>
      </c>
      <c r="F47" s="4">
        <v>0</v>
      </c>
      <c r="G47" s="12">
        <v>0</v>
      </c>
      <c r="H47" s="12">
        <v>0</v>
      </c>
      <c r="I47" s="35">
        <v>0</v>
      </c>
      <c r="J47" s="219">
        <v>0</v>
      </c>
      <c r="K47" s="51">
        <v>0</v>
      </c>
      <c r="L47" s="51">
        <v>0</v>
      </c>
      <c r="M47" s="206">
        <v>0</v>
      </c>
      <c r="N47" s="146">
        <v>6000</v>
      </c>
      <c r="O47" s="12">
        <v>0</v>
      </c>
      <c r="P47" s="12">
        <v>0</v>
      </c>
      <c r="Q47" s="35">
        <f t="shared" si="2"/>
        <v>6000</v>
      </c>
    </row>
    <row r="48" spans="1:17" x14ac:dyDescent="0.25">
      <c r="A48" s="3">
        <f t="shared" si="3"/>
        <v>40</v>
      </c>
      <c r="B48" s="139" t="s">
        <v>436</v>
      </c>
      <c r="C48" s="214" t="s">
        <v>416</v>
      </c>
      <c r="D48" s="174">
        <v>12000</v>
      </c>
      <c r="E48" s="4">
        <v>0</v>
      </c>
      <c r="F48" s="4">
        <v>0</v>
      </c>
      <c r="G48" s="12">
        <v>0</v>
      </c>
      <c r="H48" s="12">
        <v>0</v>
      </c>
      <c r="I48" s="35">
        <v>0</v>
      </c>
      <c r="J48" s="219">
        <v>0</v>
      </c>
      <c r="K48" s="51">
        <v>0</v>
      </c>
      <c r="L48" s="51">
        <v>0</v>
      </c>
      <c r="M48" s="206">
        <v>0</v>
      </c>
      <c r="N48" s="146">
        <v>6000</v>
      </c>
      <c r="O48" s="12">
        <v>0</v>
      </c>
      <c r="P48" s="12">
        <v>0</v>
      </c>
      <c r="Q48" s="35">
        <f t="shared" si="2"/>
        <v>6000</v>
      </c>
    </row>
    <row r="49" spans="1:20" x14ac:dyDescent="0.25">
      <c r="A49" s="3">
        <f t="shared" si="3"/>
        <v>41</v>
      </c>
      <c r="B49" s="139" t="s">
        <v>437</v>
      </c>
      <c r="C49" s="228" t="s">
        <v>417</v>
      </c>
      <c r="D49" s="174">
        <v>12000</v>
      </c>
      <c r="E49" s="4">
        <v>0</v>
      </c>
      <c r="F49" s="4">
        <v>0</v>
      </c>
      <c r="G49" s="12">
        <v>0</v>
      </c>
      <c r="H49" s="12">
        <v>0</v>
      </c>
      <c r="I49" s="35">
        <v>0</v>
      </c>
      <c r="J49" s="219">
        <v>0</v>
      </c>
      <c r="K49" s="51">
        <v>0</v>
      </c>
      <c r="L49" s="51">
        <v>0</v>
      </c>
      <c r="M49" s="206">
        <v>0</v>
      </c>
      <c r="N49" s="146">
        <v>6000</v>
      </c>
      <c r="O49" s="12">
        <v>0</v>
      </c>
      <c r="P49" s="12">
        <v>0</v>
      </c>
      <c r="Q49" s="35">
        <f t="shared" si="2"/>
        <v>6000</v>
      </c>
    </row>
    <row r="50" spans="1:20" ht="15.75" thickBot="1" x14ac:dyDescent="0.3">
      <c r="A50" s="3">
        <f t="shared" si="3"/>
        <v>42</v>
      </c>
      <c r="B50" s="135" t="s">
        <v>438</v>
      </c>
      <c r="C50" s="214" t="s">
        <v>418</v>
      </c>
      <c r="D50" s="174">
        <v>48000</v>
      </c>
      <c r="E50" s="4">
        <v>0</v>
      </c>
      <c r="F50" s="4">
        <v>0</v>
      </c>
      <c r="G50" s="12">
        <v>0</v>
      </c>
      <c r="H50" s="12">
        <v>0</v>
      </c>
      <c r="I50" s="35">
        <v>0</v>
      </c>
      <c r="J50" s="219">
        <v>0</v>
      </c>
      <c r="K50" s="51">
        <v>0</v>
      </c>
      <c r="L50" s="51">
        <v>0</v>
      </c>
      <c r="M50" s="206">
        <v>0</v>
      </c>
      <c r="N50" s="146">
        <v>24000</v>
      </c>
      <c r="O50" s="12">
        <v>0</v>
      </c>
      <c r="P50" s="12">
        <v>0</v>
      </c>
      <c r="Q50" s="35">
        <f t="shared" si="2"/>
        <v>24000</v>
      </c>
    </row>
    <row r="51" spans="1:20" ht="15.75" thickBot="1" x14ac:dyDescent="0.3">
      <c r="A51" s="257" t="s">
        <v>6</v>
      </c>
      <c r="B51" s="246"/>
      <c r="C51" s="248"/>
      <c r="D51" s="107">
        <f>SUM(D9:D50)</f>
        <v>634000</v>
      </c>
      <c r="E51" s="107">
        <f t="shared" ref="E51:M51" si="4">SUM(E9:E9)</f>
        <v>0</v>
      </c>
      <c r="F51" s="107">
        <f t="shared" si="4"/>
        <v>0</v>
      </c>
      <c r="G51" s="107">
        <f t="shared" si="4"/>
        <v>0</v>
      </c>
      <c r="H51" s="107">
        <f t="shared" si="4"/>
        <v>0</v>
      </c>
      <c r="I51" s="107">
        <f t="shared" si="4"/>
        <v>0</v>
      </c>
      <c r="J51" s="107">
        <f t="shared" si="4"/>
        <v>0</v>
      </c>
      <c r="K51" s="107">
        <f t="shared" si="4"/>
        <v>0</v>
      </c>
      <c r="L51" s="107">
        <f t="shared" si="4"/>
        <v>0</v>
      </c>
      <c r="M51" s="207">
        <f t="shared" si="4"/>
        <v>0</v>
      </c>
      <c r="N51" s="20">
        <f>SUM(N9:N50)</f>
        <v>292000</v>
      </c>
      <c r="O51" s="20">
        <f>SUM(O9:O9)</f>
        <v>0</v>
      </c>
      <c r="P51" s="20">
        <f>SUM(P9:P9)</f>
        <v>0</v>
      </c>
      <c r="Q51" s="20">
        <f>SUM(Q7:Q50)</f>
        <v>292000</v>
      </c>
    </row>
    <row r="52" spans="1:20" ht="15.75" thickBot="1" x14ac:dyDescent="0.3">
      <c r="A52" s="235" t="s">
        <v>12</v>
      </c>
      <c r="B52" s="236"/>
      <c r="C52" s="236"/>
      <c r="D52" s="23">
        <f>SUM(+D6+D8+D51)</f>
        <v>634000</v>
      </c>
      <c r="E52" s="23">
        <f>E6+E51</f>
        <v>0</v>
      </c>
      <c r="F52" s="23">
        <f>F6+F51</f>
        <v>0</v>
      </c>
      <c r="G52" s="23">
        <f>G6+G51</f>
        <v>0</v>
      </c>
      <c r="H52" s="23">
        <f>H6+H51</f>
        <v>0</v>
      </c>
      <c r="I52" s="108">
        <f>I6+I51</f>
        <v>0</v>
      </c>
      <c r="J52" s="108">
        <f>SUM(J6+J8+J51)</f>
        <v>0</v>
      </c>
      <c r="K52" s="108">
        <f>K6+K51+K8</f>
        <v>0</v>
      </c>
      <c r="L52" s="108">
        <f>L8+L51</f>
        <v>0</v>
      </c>
      <c r="M52" s="208">
        <f>M6+M51</f>
        <v>0</v>
      </c>
      <c r="N52" s="23">
        <f>N6+N51</f>
        <v>292000</v>
      </c>
      <c r="O52" s="23">
        <f>O6+O51</f>
        <v>0</v>
      </c>
      <c r="P52" s="23">
        <f>P6+P51</f>
        <v>0</v>
      </c>
      <c r="Q52" s="23">
        <f>SUM(J52:P52)</f>
        <v>292000</v>
      </c>
    </row>
    <row r="53" spans="1:20" x14ac:dyDescent="0.25">
      <c r="D53" s="1"/>
    </row>
    <row r="54" spans="1:20" ht="21" x14ac:dyDescent="0.35">
      <c r="A54" s="241" t="s">
        <v>14</v>
      </c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</row>
    <row r="55" spans="1:20" s="175" customFormat="1" x14ac:dyDescent="0.25">
      <c r="E55" s="176" t="s">
        <v>35</v>
      </c>
      <c r="F55" s="176" t="s">
        <v>36</v>
      </c>
      <c r="G55" s="176" t="s">
        <v>18</v>
      </c>
      <c r="H55" s="176" t="s">
        <v>19</v>
      </c>
      <c r="I55" s="176" t="s">
        <v>20</v>
      </c>
      <c r="J55" s="176" t="s">
        <v>21</v>
      </c>
      <c r="K55" s="176" t="s">
        <v>17</v>
      </c>
      <c r="L55" s="203" t="s">
        <v>22</v>
      </c>
      <c r="M55" s="203" t="s">
        <v>23</v>
      </c>
      <c r="N55" s="176" t="s">
        <v>24</v>
      </c>
      <c r="O55" s="176" t="s">
        <v>25</v>
      </c>
      <c r="P55" s="176" t="s">
        <v>26</v>
      </c>
      <c r="Q55" s="176"/>
      <c r="R55" s="178"/>
      <c r="S55" s="178"/>
      <c r="T55" s="178"/>
    </row>
    <row r="56" spans="1:20" ht="45" x14ac:dyDescent="0.25">
      <c r="A56" s="103" t="s">
        <v>62</v>
      </c>
      <c r="B56" s="11" t="s">
        <v>1</v>
      </c>
      <c r="C56" s="11" t="s">
        <v>0</v>
      </c>
      <c r="D56" s="11" t="s">
        <v>3</v>
      </c>
      <c r="E56" s="27" t="s">
        <v>28</v>
      </c>
      <c r="F56" s="27" t="s">
        <v>27</v>
      </c>
      <c r="G56" s="50" t="s">
        <v>29</v>
      </c>
      <c r="H56" s="50" t="s">
        <v>8</v>
      </c>
      <c r="I56" s="50" t="s">
        <v>9</v>
      </c>
      <c r="J56" s="50" t="s">
        <v>10</v>
      </c>
      <c r="K56" s="50" t="s">
        <v>30</v>
      </c>
      <c r="L56" s="30" t="s">
        <v>31</v>
      </c>
      <c r="M56" s="30" t="s">
        <v>11</v>
      </c>
      <c r="N56" s="30" t="s">
        <v>32</v>
      </c>
      <c r="O56" s="30" t="s">
        <v>37</v>
      </c>
      <c r="P56" s="30" t="s">
        <v>38</v>
      </c>
      <c r="Q56" s="14" t="s">
        <v>16</v>
      </c>
      <c r="R56" s="37"/>
      <c r="S56" s="37"/>
      <c r="T56" s="38"/>
    </row>
    <row r="57" spans="1:20" ht="15.75" thickBot="1" x14ac:dyDescent="0.3">
      <c r="A57" s="32"/>
      <c r="B57" s="32"/>
      <c r="C57" s="33"/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210">
        <v>0</v>
      </c>
      <c r="M57" s="210">
        <v>0</v>
      </c>
      <c r="N57" s="96">
        <v>0</v>
      </c>
      <c r="O57" s="96">
        <v>0</v>
      </c>
      <c r="P57" s="96">
        <v>0</v>
      </c>
      <c r="Q57" s="81">
        <f>SUM(J57:P57)</f>
        <v>0</v>
      </c>
      <c r="R57" s="39"/>
      <c r="S57" s="39"/>
      <c r="T57" s="39"/>
    </row>
    <row r="58" spans="1:20" ht="15.75" thickBot="1" x14ac:dyDescent="0.3">
      <c r="A58" s="242" t="s">
        <v>6</v>
      </c>
      <c r="B58" s="243"/>
      <c r="C58" s="243"/>
      <c r="D58" s="101">
        <f t="shared" ref="D58:Q58" si="5">SUM(D57:D57)</f>
        <v>0</v>
      </c>
      <c r="E58" s="101">
        <f t="shared" si="5"/>
        <v>0</v>
      </c>
      <c r="F58" s="101">
        <f t="shared" si="5"/>
        <v>0</v>
      </c>
      <c r="G58" s="101">
        <f t="shared" si="5"/>
        <v>0</v>
      </c>
      <c r="H58" s="101">
        <f t="shared" si="5"/>
        <v>0</v>
      </c>
      <c r="I58" s="101">
        <f t="shared" si="5"/>
        <v>0</v>
      </c>
      <c r="J58" s="101">
        <f t="shared" si="5"/>
        <v>0</v>
      </c>
      <c r="K58" s="101">
        <f t="shared" si="5"/>
        <v>0</v>
      </c>
      <c r="L58" s="21">
        <f t="shared" si="5"/>
        <v>0</v>
      </c>
      <c r="M58" s="21">
        <f t="shared" si="5"/>
        <v>0</v>
      </c>
      <c r="N58" s="21">
        <f t="shared" si="5"/>
        <v>0</v>
      </c>
      <c r="O58" s="21">
        <f t="shared" si="5"/>
        <v>0</v>
      </c>
      <c r="P58" s="21">
        <f t="shared" si="5"/>
        <v>0</v>
      </c>
      <c r="Q58" s="100">
        <f t="shared" si="5"/>
        <v>0</v>
      </c>
      <c r="R58" s="40"/>
      <c r="S58" s="40"/>
      <c r="T58" s="40"/>
    </row>
    <row r="59" spans="1:20" ht="15.75" thickBot="1" x14ac:dyDescent="0.3">
      <c r="A59" s="235" t="s">
        <v>12</v>
      </c>
      <c r="B59" s="236"/>
      <c r="C59" s="236"/>
      <c r="D59" s="24">
        <f>D58</f>
        <v>0</v>
      </c>
      <c r="E59" s="24">
        <f t="shared" ref="E59:Q59" si="6">E58</f>
        <v>0</v>
      </c>
      <c r="F59" s="24">
        <f t="shared" si="6"/>
        <v>0</v>
      </c>
      <c r="G59" s="24">
        <f t="shared" si="6"/>
        <v>0</v>
      </c>
      <c r="H59" s="24">
        <f t="shared" si="6"/>
        <v>0</v>
      </c>
      <c r="I59" s="24">
        <f t="shared" si="6"/>
        <v>0</v>
      </c>
      <c r="J59" s="24">
        <f t="shared" si="6"/>
        <v>0</v>
      </c>
      <c r="K59" s="24">
        <f t="shared" si="6"/>
        <v>0</v>
      </c>
      <c r="L59" s="24">
        <f t="shared" si="6"/>
        <v>0</v>
      </c>
      <c r="M59" s="24">
        <f t="shared" si="6"/>
        <v>0</v>
      </c>
      <c r="N59" s="24">
        <f t="shared" si="6"/>
        <v>0</v>
      </c>
      <c r="O59" s="24">
        <f t="shared" si="6"/>
        <v>0</v>
      </c>
      <c r="P59" s="24">
        <f t="shared" si="6"/>
        <v>0</v>
      </c>
      <c r="Q59" s="24">
        <f t="shared" si="6"/>
        <v>0</v>
      </c>
      <c r="R59" s="41"/>
      <c r="S59" s="41"/>
      <c r="T59" s="41"/>
    </row>
    <row r="61" spans="1:20" ht="18.75" x14ac:dyDescent="0.3">
      <c r="A61" s="237" t="s">
        <v>33</v>
      </c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</row>
    <row r="62" spans="1:20" s="175" customFormat="1" x14ac:dyDescent="0.25">
      <c r="E62" s="176" t="s">
        <v>35</v>
      </c>
      <c r="F62" s="176" t="s">
        <v>36</v>
      </c>
      <c r="G62" s="176" t="s">
        <v>18</v>
      </c>
      <c r="H62" s="176" t="s">
        <v>19</v>
      </c>
      <c r="I62" s="176" t="s">
        <v>20</v>
      </c>
      <c r="J62" s="162" t="s">
        <v>21</v>
      </c>
      <c r="K62" s="162" t="s">
        <v>17</v>
      </c>
      <c r="L62" s="162" t="s">
        <v>22</v>
      </c>
      <c r="M62" s="203" t="s">
        <v>23</v>
      </c>
      <c r="N62" s="156" t="s">
        <v>24</v>
      </c>
      <c r="O62" s="176" t="s">
        <v>25</v>
      </c>
      <c r="P62" s="176" t="s">
        <v>26</v>
      </c>
      <c r="Q62" s="176"/>
    </row>
    <row r="63" spans="1:20" ht="45" x14ac:dyDescent="0.25">
      <c r="A63" s="103" t="s">
        <v>62</v>
      </c>
      <c r="B63" s="11" t="s">
        <v>1</v>
      </c>
      <c r="C63" s="11" t="s">
        <v>0</v>
      </c>
      <c r="D63" s="11" t="s">
        <v>3</v>
      </c>
      <c r="E63" s="27" t="s">
        <v>61</v>
      </c>
      <c r="F63" s="27" t="s">
        <v>61</v>
      </c>
      <c r="G63" s="27" t="s">
        <v>61</v>
      </c>
      <c r="H63" s="27" t="s">
        <v>61</v>
      </c>
      <c r="I63" s="27" t="s">
        <v>61</v>
      </c>
      <c r="J63" s="27" t="s">
        <v>61</v>
      </c>
      <c r="K63" s="50" t="s">
        <v>61</v>
      </c>
      <c r="L63" s="27" t="s">
        <v>61</v>
      </c>
      <c r="M63" s="27" t="s">
        <v>61</v>
      </c>
      <c r="N63" s="157" t="s">
        <v>61</v>
      </c>
      <c r="O63" s="27" t="s">
        <v>61</v>
      </c>
      <c r="P63" s="27" t="s">
        <v>61</v>
      </c>
      <c r="Q63" s="14" t="s">
        <v>16</v>
      </c>
    </row>
    <row r="64" spans="1:20" ht="26.25" x14ac:dyDescent="0.25">
      <c r="A64" s="3">
        <v>1</v>
      </c>
      <c r="B64" s="229" t="s">
        <v>334</v>
      </c>
      <c r="C64" s="149" t="s">
        <v>292</v>
      </c>
      <c r="D64" s="196">
        <v>62958</v>
      </c>
      <c r="E64" s="12">
        <v>0</v>
      </c>
      <c r="F64" s="12">
        <v>0</v>
      </c>
      <c r="G64" s="26">
        <v>0</v>
      </c>
      <c r="H64" s="26">
        <v>0</v>
      </c>
      <c r="I64" s="26">
        <v>0</v>
      </c>
      <c r="J64" s="166">
        <v>0</v>
      </c>
      <c r="K64" s="26">
        <v>0</v>
      </c>
      <c r="L64" s="166">
        <v>0</v>
      </c>
      <c r="M64" s="166">
        <v>0</v>
      </c>
      <c r="N64" s="230">
        <v>62958</v>
      </c>
      <c r="O64" s="12">
        <v>0</v>
      </c>
      <c r="P64" s="12">
        <v>0</v>
      </c>
      <c r="Q64" s="12">
        <f>SUM(E64:P64)</f>
        <v>62958</v>
      </c>
    </row>
    <row r="65" spans="1:17" ht="26.25" x14ac:dyDescent="0.25">
      <c r="A65" s="3">
        <f>1+A64</f>
        <v>2</v>
      </c>
      <c r="B65" s="229" t="s">
        <v>335</v>
      </c>
      <c r="C65" s="149" t="s">
        <v>346</v>
      </c>
      <c r="D65" s="196">
        <v>90000</v>
      </c>
      <c r="E65" s="12">
        <v>0</v>
      </c>
      <c r="F65" s="12">
        <v>0</v>
      </c>
      <c r="G65" s="26">
        <v>0</v>
      </c>
      <c r="H65" s="26">
        <v>0</v>
      </c>
      <c r="I65" s="26">
        <v>0</v>
      </c>
      <c r="J65" s="166">
        <v>0</v>
      </c>
      <c r="K65" s="26">
        <v>0</v>
      </c>
      <c r="L65" s="166">
        <v>0</v>
      </c>
      <c r="M65" s="166">
        <v>0</v>
      </c>
      <c r="N65" s="230">
        <v>90000</v>
      </c>
      <c r="O65" s="12">
        <v>0</v>
      </c>
      <c r="P65" s="12">
        <v>0</v>
      </c>
      <c r="Q65" s="12">
        <f t="shared" ref="Q65:Q71" si="7">SUM(E65:P65)</f>
        <v>90000</v>
      </c>
    </row>
    <row r="66" spans="1:17" ht="26.25" x14ac:dyDescent="0.25">
      <c r="A66" s="3">
        <f t="shared" ref="A66:A71" si="8">1+A65</f>
        <v>3</v>
      </c>
      <c r="B66" s="229" t="s">
        <v>336</v>
      </c>
      <c r="C66" s="149" t="s">
        <v>347</v>
      </c>
      <c r="D66" s="196">
        <v>90000</v>
      </c>
      <c r="E66" s="12">
        <v>0</v>
      </c>
      <c r="F66" s="12">
        <v>0</v>
      </c>
      <c r="G66" s="26">
        <v>0</v>
      </c>
      <c r="H66" s="26">
        <v>0</v>
      </c>
      <c r="I66" s="26">
        <v>0</v>
      </c>
      <c r="J66" s="166">
        <v>0</v>
      </c>
      <c r="K66" s="83">
        <v>0</v>
      </c>
      <c r="L66" s="166">
        <v>0</v>
      </c>
      <c r="M66" s="166">
        <v>0</v>
      </c>
      <c r="N66" s="230">
        <v>90000</v>
      </c>
      <c r="O66" s="12">
        <v>0</v>
      </c>
      <c r="P66" s="12">
        <v>0</v>
      </c>
      <c r="Q66" s="12">
        <f t="shared" si="7"/>
        <v>90000</v>
      </c>
    </row>
    <row r="67" spans="1:17" ht="26.25" x14ac:dyDescent="0.25">
      <c r="A67" s="3">
        <f t="shared" si="8"/>
        <v>4</v>
      </c>
      <c r="B67" s="229" t="s">
        <v>337</v>
      </c>
      <c r="C67" s="149" t="s">
        <v>348</v>
      </c>
      <c r="D67" s="196">
        <v>90000</v>
      </c>
      <c r="E67" s="12">
        <v>0</v>
      </c>
      <c r="F67" s="12">
        <v>0</v>
      </c>
      <c r="G67" s="26">
        <v>0</v>
      </c>
      <c r="H67" s="26">
        <v>0</v>
      </c>
      <c r="I67" s="26">
        <v>0</v>
      </c>
      <c r="J67" s="166">
        <v>0</v>
      </c>
      <c r="K67" s="83">
        <v>0</v>
      </c>
      <c r="L67" s="166">
        <v>0</v>
      </c>
      <c r="M67" s="166">
        <v>0</v>
      </c>
      <c r="N67" s="230">
        <v>90000</v>
      </c>
      <c r="O67" s="12">
        <v>0</v>
      </c>
      <c r="P67" s="12">
        <v>0</v>
      </c>
      <c r="Q67" s="12">
        <f t="shared" si="7"/>
        <v>90000</v>
      </c>
    </row>
    <row r="68" spans="1:17" ht="26.25" x14ac:dyDescent="0.25">
      <c r="A68" s="3">
        <f t="shared" si="8"/>
        <v>5</v>
      </c>
      <c r="B68" s="229" t="s">
        <v>338</v>
      </c>
      <c r="C68" s="149" t="s">
        <v>349</v>
      </c>
      <c r="D68" s="196">
        <v>90000</v>
      </c>
      <c r="E68" s="12">
        <v>0</v>
      </c>
      <c r="F68" s="12">
        <v>0</v>
      </c>
      <c r="G68" s="26">
        <v>0</v>
      </c>
      <c r="H68" s="26">
        <v>0</v>
      </c>
      <c r="I68" s="26">
        <v>0</v>
      </c>
      <c r="J68" s="166">
        <v>0</v>
      </c>
      <c r="K68" s="83">
        <v>0</v>
      </c>
      <c r="L68" s="166">
        <v>0</v>
      </c>
      <c r="M68" s="166">
        <v>0</v>
      </c>
      <c r="N68" s="230">
        <v>90000</v>
      </c>
      <c r="O68" s="12">
        <v>0</v>
      </c>
      <c r="P68" s="12">
        <v>0</v>
      </c>
      <c r="Q68" s="12">
        <f t="shared" si="7"/>
        <v>90000</v>
      </c>
    </row>
    <row r="69" spans="1:17" ht="26.25" x14ac:dyDescent="0.25">
      <c r="A69" s="3">
        <f t="shared" si="8"/>
        <v>6</v>
      </c>
      <c r="B69" s="229" t="s">
        <v>339</v>
      </c>
      <c r="C69" s="149" t="s">
        <v>350</v>
      </c>
      <c r="D69" s="196">
        <v>90000</v>
      </c>
      <c r="E69" s="12">
        <v>0</v>
      </c>
      <c r="F69" s="12">
        <v>0</v>
      </c>
      <c r="G69" s="26">
        <v>0</v>
      </c>
      <c r="H69" s="26">
        <v>0</v>
      </c>
      <c r="I69" s="26">
        <v>0</v>
      </c>
      <c r="J69" s="166">
        <v>0</v>
      </c>
      <c r="K69" s="83">
        <v>0</v>
      </c>
      <c r="L69" s="166">
        <v>0</v>
      </c>
      <c r="M69" s="166">
        <v>0</v>
      </c>
      <c r="N69" s="230">
        <v>90000</v>
      </c>
      <c r="O69" s="12">
        <v>0</v>
      </c>
      <c r="P69" s="12">
        <v>0</v>
      </c>
      <c r="Q69" s="12">
        <f t="shared" si="7"/>
        <v>90000</v>
      </c>
    </row>
    <row r="70" spans="1:17" ht="26.25" x14ac:dyDescent="0.25">
      <c r="A70" s="3">
        <f t="shared" si="8"/>
        <v>7</v>
      </c>
      <c r="B70" s="229" t="s">
        <v>340</v>
      </c>
      <c r="C70" s="149" t="s">
        <v>351</v>
      </c>
      <c r="D70" s="196">
        <v>50000</v>
      </c>
      <c r="E70" s="12">
        <v>0</v>
      </c>
      <c r="F70" s="12">
        <v>0</v>
      </c>
      <c r="G70" s="26">
        <v>0</v>
      </c>
      <c r="H70" s="26">
        <v>0</v>
      </c>
      <c r="I70" s="26">
        <v>0</v>
      </c>
      <c r="J70" s="166">
        <v>0</v>
      </c>
      <c r="K70" s="83">
        <v>0</v>
      </c>
      <c r="L70" s="166">
        <v>0</v>
      </c>
      <c r="M70" s="166">
        <v>0</v>
      </c>
      <c r="N70" s="230">
        <v>50000</v>
      </c>
      <c r="O70" s="12">
        <v>0</v>
      </c>
      <c r="P70" s="12">
        <v>0</v>
      </c>
      <c r="Q70" s="12">
        <f t="shared" si="7"/>
        <v>50000</v>
      </c>
    </row>
    <row r="71" spans="1:17" ht="27" thickBot="1" x14ac:dyDescent="0.3">
      <c r="A71" s="3">
        <f t="shared" si="8"/>
        <v>8</v>
      </c>
      <c r="B71" s="229" t="s">
        <v>341</v>
      </c>
      <c r="C71" s="149" t="s">
        <v>352</v>
      </c>
      <c r="D71" s="196">
        <v>90000</v>
      </c>
      <c r="E71" s="12">
        <v>0</v>
      </c>
      <c r="F71" s="12">
        <v>0</v>
      </c>
      <c r="G71" s="26">
        <v>0</v>
      </c>
      <c r="H71" s="26">
        <v>0</v>
      </c>
      <c r="I71" s="26">
        <v>0</v>
      </c>
      <c r="J71" s="166">
        <v>0</v>
      </c>
      <c r="K71" s="83">
        <v>0</v>
      </c>
      <c r="L71" s="166">
        <v>0</v>
      </c>
      <c r="M71" s="166">
        <v>0</v>
      </c>
      <c r="N71" s="230">
        <v>90000</v>
      </c>
      <c r="O71" s="12">
        <v>0</v>
      </c>
      <c r="P71" s="12">
        <v>0</v>
      </c>
      <c r="Q71" s="12">
        <f t="shared" si="7"/>
        <v>90000</v>
      </c>
    </row>
    <row r="72" spans="1:17" ht="15.75" thickBot="1" x14ac:dyDescent="0.3">
      <c r="A72" s="254" t="s">
        <v>333</v>
      </c>
      <c r="B72" s="255"/>
      <c r="C72" s="256"/>
      <c r="D72" s="92">
        <f t="shared" ref="D72:P72" si="9">SUM(D64:D71)</f>
        <v>652958</v>
      </c>
      <c r="E72" s="181">
        <f t="shared" si="9"/>
        <v>0</v>
      </c>
      <c r="F72" s="181">
        <f t="shared" si="9"/>
        <v>0</v>
      </c>
      <c r="G72" s="181">
        <f t="shared" si="9"/>
        <v>0</v>
      </c>
      <c r="H72" s="181">
        <f t="shared" si="9"/>
        <v>0</v>
      </c>
      <c r="I72" s="181">
        <f t="shared" si="9"/>
        <v>0</v>
      </c>
      <c r="J72" s="181">
        <f t="shared" si="9"/>
        <v>0</v>
      </c>
      <c r="K72" s="181">
        <f t="shared" si="9"/>
        <v>0</v>
      </c>
      <c r="L72" s="181">
        <f t="shared" si="9"/>
        <v>0</v>
      </c>
      <c r="M72" s="181">
        <f t="shared" si="9"/>
        <v>0</v>
      </c>
      <c r="N72" s="231">
        <f t="shared" si="9"/>
        <v>652958</v>
      </c>
      <c r="O72" s="181">
        <f t="shared" si="9"/>
        <v>0</v>
      </c>
      <c r="P72" s="181">
        <f t="shared" si="9"/>
        <v>0</v>
      </c>
      <c r="Q72" s="90">
        <f>SUM(I72:P72)</f>
        <v>652958</v>
      </c>
    </row>
    <row r="73" spans="1:17" ht="26.25" x14ac:dyDescent="0.25">
      <c r="A73" s="3">
        <v>1</v>
      </c>
      <c r="B73" s="229" t="s">
        <v>342</v>
      </c>
      <c r="C73" s="149" t="s">
        <v>353</v>
      </c>
      <c r="D73" s="196">
        <v>23800</v>
      </c>
      <c r="E73" s="12">
        <v>0</v>
      </c>
      <c r="F73" s="12">
        <v>0</v>
      </c>
      <c r="G73" s="26">
        <v>0</v>
      </c>
      <c r="H73" s="26">
        <v>0</v>
      </c>
      <c r="I73" s="26">
        <v>0</v>
      </c>
      <c r="J73" s="166">
        <v>0</v>
      </c>
      <c r="K73" s="83">
        <v>0</v>
      </c>
      <c r="L73" s="83">
        <v>0</v>
      </c>
      <c r="M73" s="83">
        <v>0</v>
      </c>
      <c r="N73" s="230">
        <v>23800</v>
      </c>
      <c r="O73" s="12">
        <v>0</v>
      </c>
      <c r="P73" s="12">
        <v>0</v>
      </c>
      <c r="Q73" s="196">
        <v>23800</v>
      </c>
    </row>
    <row r="74" spans="1:17" ht="26.25" x14ac:dyDescent="0.25">
      <c r="A74" s="3">
        <v>2</v>
      </c>
      <c r="B74" s="229" t="s">
        <v>343</v>
      </c>
      <c r="C74" s="149" t="s">
        <v>354</v>
      </c>
      <c r="D74" s="196">
        <v>30000</v>
      </c>
      <c r="E74" s="12">
        <v>0</v>
      </c>
      <c r="F74" s="12">
        <v>0</v>
      </c>
      <c r="G74" s="26">
        <v>0</v>
      </c>
      <c r="H74" s="26">
        <v>0</v>
      </c>
      <c r="I74" s="26">
        <v>0</v>
      </c>
      <c r="J74" s="166">
        <v>0</v>
      </c>
      <c r="K74" s="83">
        <v>0</v>
      </c>
      <c r="L74" s="83">
        <v>0</v>
      </c>
      <c r="M74" s="83">
        <v>0</v>
      </c>
      <c r="N74" s="230">
        <v>30000</v>
      </c>
      <c r="O74" s="12">
        <v>0</v>
      </c>
      <c r="P74" s="12">
        <v>0</v>
      </c>
      <c r="Q74" s="196">
        <v>30000</v>
      </c>
    </row>
    <row r="75" spans="1:17" ht="26.25" x14ac:dyDescent="0.25">
      <c r="A75" s="3">
        <v>3</v>
      </c>
      <c r="B75" s="229" t="s">
        <v>344</v>
      </c>
      <c r="C75" s="149" t="s">
        <v>355</v>
      </c>
      <c r="D75" s="196">
        <v>77500</v>
      </c>
      <c r="E75" s="12">
        <v>0</v>
      </c>
      <c r="F75" s="12">
        <v>0</v>
      </c>
      <c r="G75" s="26">
        <v>0</v>
      </c>
      <c r="H75" s="26">
        <v>0</v>
      </c>
      <c r="I75" s="26">
        <v>0</v>
      </c>
      <c r="J75" s="166">
        <v>0</v>
      </c>
      <c r="K75" s="83">
        <v>0</v>
      </c>
      <c r="L75" s="83">
        <v>0</v>
      </c>
      <c r="M75" s="83">
        <v>0</v>
      </c>
      <c r="N75" s="230">
        <v>77500</v>
      </c>
      <c r="O75" s="12">
        <v>0</v>
      </c>
      <c r="P75" s="12">
        <v>0</v>
      </c>
      <c r="Q75" s="196">
        <v>77500</v>
      </c>
    </row>
    <row r="76" spans="1:17" ht="27" thickBot="1" x14ac:dyDescent="0.3">
      <c r="A76" s="3">
        <v>4</v>
      </c>
      <c r="B76" s="229" t="s">
        <v>345</v>
      </c>
      <c r="C76" s="149" t="s">
        <v>356</v>
      </c>
      <c r="D76" s="196">
        <v>27000</v>
      </c>
      <c r="E76" s="12">
        <v>0</v>
      </c>
      <c r="F76" s="12">
        <v>0</v>
      </c>
      <c r="G76" s="26">
        <v>0</v>
      </c>
      <c r="H76" s="26">
        <v>0</v>
      </c>
      <c r="I76" s="26">
        <v>0</v>
      </c>
      <c r="J76" s="166">
        <v>0</v>
      </c>
      <c r="K76" s="83">
        <v>0</v>
      </c>
      <c r="L76" s="83">
        <v>0</v>
      </c>
      <c r="M76" s="83">
        <v>0</v>
      </c>
      <c r="N76" s="230">
        <v>27000</v>
      </c>
      <c r="O76" s="12">
        <v>0</v>
      </c>
      <c r="P76" s="12">
        <v>0</v>
      </c>
      <c r="Q76" s="196">
        <v>27000</v>
      </c>
    </row>
    <row r="77" spans="1:17" ht="15.75" thickBot="1" x14ac:dyDescent="0.3">
      <c r="A77" s="254" t="s">
        <v>34</v>
      </c>
      <c r="B77" s="255"/>
      <c r="C77" s="256"/>
      <c r="D77" s="92">
        <f>SUM(D73:D76)</f>
        <v>158300</v>
      </c>
      <c r="E77" s="181">
        <f t="shared" ref="E77:M77" si="10">SUM(E69:E76)</f>
        <v>0</v>
      </c>
      <c r="F77" s="181">
        <f t="shared" si="10"/>
        <v>0</v>
      </c>
      <c r="G77" s="181">
        <f t="shared" si="10"/>
        <v>0</v>
      </c>
      <c r="H77" s="181">
        <f t="shared" si="10"/>
        <v>0</v>
      </c>
      <c r="I77" s="181">
        <f t="shared" si="10"/>
        <v>0</v>
      </c>
      <c r="J77" s="181">
        <f t="shared" si="10"/>
        <v>0</v>
      </c>
      <c r="K77" s="181">
        <f t="shared" si="10"/>
        <v>0</v>
      </c>
      <c r="L77" s="181">
        <f t="shared" si="10"/>
        <v>0</v>
      </c>
      <c r="M77" s="181">
        <f t="shared" si="10"/>
        <v>0</v>
      </c>
      <c r="N77" s="231">
        <f>SUM(N73:N76)</f>
        <v>158300</v>
      </c>
      <c r="O77" s="181">
        <f>SUM(O69:O76)</f>
        <v>0</v>
      </c>
      <c r="P77" s="181">
        <f>SUM(P69:P76)</f>
        <v>0</v>
      </c>
      <c r="Q77" s="90">
        <f>SUM(I77:P77)</f>
        <v>158300</v>
      </c>
    </row>
    <row r="78" spans="1:17" ht="15.75" thickBot="1" x14ac:dyDescent="0.3">
      <c r="A78" s="253" t="s">
        <v>12</v>
      </c>
      <c r="B78" s="253"/>
      <c r="C78" s="253"/>
      <c r="D78" s="24">
        <f>+D72+D77</f>
        <v>811258</v>
      </c>
      <c r="E78" s="23">
        <f>+E72</f>
        <v>0</v>
      </c>
      <c r="F78" s="23">
        <f t="shared" ref="F78:L78" si="11">+F72</f>
        <v>0</v>
      </c>
      <c r="G78" s="23">
        <f t="shared" si="11"/>
        <v>0</v>
      </c>
      <c r="H78" s="23">
        <f t="shared" si="11"/>
        <v>0</v>
      </c>
      <c r="I78" s="23">
        <f t="shared" si="11"/>
        <v>0</v>
      </c>
      <c r="J78" s="23">
        <f t="shared" si="11"/>
        <v>0</v>
      </c>
      <c r="K78" s="23">
        <f t="shared" si="11"/>
        <v>0</v>
      </c>
      <c r="L78" s="23">
        <f t="shared" si="11"/>
        <v>0</v>
      </c>
      <c r="M78" s="23">
        <f>+M72</f>
        <v>0</v>
      </c>
      <c r="N78" s="232">
        <f>+N72+N77</f>
        <v>811258</v>
      </c>
      <c r="O78" s="23">
        <f t="shared" ref="O78:P78" si="12">+O72</f>
        <v>0</v>
      </c>
      <c r="P78" s="23">
        <f t="shared" si="12"/>
        <v>0</v>
      </c>
      <c r="Q78" s="23">
        <f>SUM(J78:P78)</f>
        <v>811258</v>
      </c>
    </row>
  </sheetData>
  <mergeCells count="12">
    <mergeCell ref="A78:C78"/>
    <mergeCell ref="A2:Q2"/>
    <mergeCell ref="A6:C6"/>
    <mergeCell ref="A8:C8"/>
    <mergeCell ref="A51:C51"/>
    <mergeCell ref="A52:C52"/>
    <mergeCell ref="A54:Q54"/>
    <mergeCell ref="A58:C58"/>
    <mergeCell ref="A59:C59"/>
    <mergeCell ref="A61:Q61"/>
    <mergeCell ref="A72:C72"/>
    <mergeCell ref="A77:C7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Q5 Q7 Q9 Q64:Q71 Q10:Q22 Q23:Q43 Q44:Q50" formulaRange="1"/>
    <ignoredError sqref="N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SubGrupo de Gasto 18 Febrero</vt:lpstr>
      <vt:lpstr>SubGrupo de Gasto 18 Marzo</vt:lpstr>
      <vt:lpstr>SubGrupo de Gasto 18 Abril</vt:lpstr>
      <vt:lpstr>SubGrupo de Gasto 18 Mayo</vt:lpstr>
      <vt:lpstr>SubGrupo de Gasto 18 Junio</vt:lpstr>
      <vt:lpstr>SubGrupo de Gasto 18 Julio</vt:lpstr>
      <vt:lpstr>SubGrupo de Gasto 18 Agosto</vt:lpstr>
      <vt:lpstr>SubGrupo de Gasto 18 Septiembre</vt:lpstr>
      <vt:lpstr>SubGrupo de Gasto 18 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2019-11-06T21:54:20Z</dcterms:modified>
</cp:coreProperties>
</file>