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11265" firstSheet="1" activeTab="2"/>
  </bookViews>
  <sheets>
    <sheet name="Caratula" sheetId="1" r:id="rId1"/>
    <sheet name="Instructivo" sheetId="2" r:id="rId2"/>
    <sheet name="Información Institucional" sheetId="3" r:id="rId3"/>
    <sheet name="Forma DPSE-IC-S-REG" sheetId="4" r:id="rId4"/>
    <sheet name="Forma DPSE-IC-S-RI" sheetId="5" r:id="rId5"/>
    <sheet name="Forma DPSE-IC-S-P" sheetId="6" r:id="rId6"/>
    <sheet name="Forma DPSE-IC-S-RH" sheetId="7" r:id="rId7"/>
  </sheets>
  <calcPr calcId="145621"/>
</workbook>
</file>

<file path=xl/calcChain.xml><?xml version="1.0" encoding="utf-8"?>
<calcChain xmlns="http://schemas.openxmlformats.org/spreadsheetml/2006/main">
  <c r="H16" i="4" l="1"/>
  <c r="C39" i="5" l="1"/>
  <c r="C33" i="5"/>
  <c r="C24" i="5"/>
  <c r="C23" i="5"/>
  <c r="H39" i="5"/>
  <c r="U39" i="5" s="1"/>
  <c r="H33" i="5"/>
  <c r="U33" i="5" s="1"/>
  <c r="H29" i="5"/>
  <c r="U29" i="5" s="1"/>
  <c r="H26" i="5"/>
  <c r="U26" i="5" s="1"/>
  <c r="H24" i="5"/>
  <c r="U24" i="5" s="1"/>
  <c r="N39" i="5"/>
  <c r="N33" i="5"/>
  <c r="N24" i="5"/>
  <c r="N29" i="5"/>
  <c r="N26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F51" i="4" l="1"/>
  <c r="G51" i="4"/>
  <c r="E51" i="4"/>
  <c r="H48" i="4"/>
  <c r="U48" i="4" s="1"/>
  <c r="H43" i="4"/>
  <c r="U43" i="4" s="1"/>
  <c r="H40" i="4"/>
  <c r="U40" i="4" s="1"/>
  <c r="H35" i="4"/>
  <c r="U35" i="4" s="1"/>
  <c r="H34" i="4"/>
  <c r="U34" i="4" s="1"/>
  <c r="C48" i="4"/>
  <c r="N48" i="4"/>
  <c r="N43" i="4"/>
  <c r="C43" i="4"/>
  <c r="C40" i="4"/>
  <c r="C35" i="4"/>
  <c r="C34" i="4"/>
  <c r="C32" i="4"/>
  <c r="C28" i="4"/>
  <c r="C26" i="4"/>
  <c r="C23" i="4"/>
  <c r="M21" i="4"/>
  <c r="M19" i="4"/>
  <c r="L21" i="4"/>
  <c r="L19" i="4"/>
  <c r="C21" i="4"/>
  <c r="C19" i="4"/>
  <c r="C51" i="4" s="1"/>
  <c r="N40" i="4"/>
  <c r="N35" i="4"/>
  <c r="N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34" i="4"/>
  <c r="N28" i="4"/>
  <c r="H51" i="4" l="1"/>
  <c r="H28" i="4" l="1"/>
  <c r="U28" i="4" s="1"/>
  <c r="H21" i="4"/>
  <c r="U21" i="4" s="1"/>
  <c r="H32" i="4"/>
  <c r="U32" i="4" s="1"/>
  <c r="N32" i="4"/>
  <c r="H23" i="4"/>
  <c r="U23" i="4" s="1"/>
  <c r="N21" i="4"/>
  <c r="H26" i="4"/>
  <c r="U26" i="4" s="1"/>
  <c r="N26" i="4"/>
  <c r="N23" i="4"/>
  <c r="K10" i="7" l="1"/>
  <c r="M11" i="6"/>
  <c r="J12" i="6"/>
  <c r="J11" i="6"/>
  <c r="J10" i="6"/>
  <c r="I13" i="5"/>
  <c r="I12" i="5"/>
  <c r="I11" i="5"/>
  <c r="K12" i="5"/>
  <c r="I9" i="7" l="1"/>
  <c r="I11" i="7"/>
  <c r="I10" i="7"/>
  <c r="O22" i="6"/>
  <c r="N22" i="6"/>
  <c r="M22" i="6"/>
  <c r="L22" i="6"/>
  <c r="J22" i="6"/>
  <c r="I22" i="6"/>
  <c r="H22" i="6"/>
  <c r="K21" i="6"/>
  <c r="G21" i="6"/>
  <c r="F21" i="6"/>
  <c r="E21" i="6"/>
  <c r="D21" i="6"/>
  <c r="K20" i="6"/>
  <c r="G20" i="6"/>
  <c r="F20" i="6"/>
  <c r="E20" i="6"/>
  <c r="D20" i="6"/>
  <c r="K19" i="6"/>
  <c r="G19" i="6"/>
  <c r="G22" i="6" s="1"/>
  <c r="F19" i="6"/>
  <c r="E19" i="6"/>
  <c r="D19" i="6"/>
  <c r="K18" i="6"/>
  <c r="G18" i="6"/>
  <c r="F18" i="6"/>
  <c r="E18" i="6"/>
  <c r="D18" i="6"/>
  <c r="K17" i="6"/>
  <c r="G17" i="6"/>
  <c r="F17" i="6"/>
  <c r="E17" i="6"/>
  <c r="D17" i="6"/>
  <c r="G44" i="5"/>
  <c r="F44" i="5"/>
  <c r="E44" i="5"/>
  <c r="H43" i="5"/>
  <c r="H42" i="5"/>
  <c r="H41" i="5"/>
  <c r="T23" i="5"/>
  <c r="N23" i="5"/>
  <c r="H23" i="5"/>
  <c r="U23" i="5" s="1"/>
  <c r="T22" i="5"/>
  <c r="T21" i="5"/>
  <c r="T20" i="5"/>
  <c r="T19" i="5"/>
  <c r="N19" i="5"/>
  <c r="H19" i="5"/>
  <c r="U19" i="5" s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N19" i="4"/>
  <c r="H19" i="4"/>
  <c r="C16" i="4"/>
  <c r="D16" i="4" s="1"/>
  <c r="E16" i="4" s="1"/>
  <c r="F16" i="4" s="1"/>
  <c r="G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C20" i="6" l="1"/>
  <c r="F22" i="6"/>
  <c r="C17" i="6"/>
  <c r="K22" i="6"/>
  <c r="C21" i="6"/>
  <c r="E22" i="6"/>
  <c r="C18" i="6"/>
  <c r="U19" i="4"/>
  <c r="D22" i="6"/>
  <c r="C19" i="6"/>
  <c r="C22" i="6" s="1"/>
  <c r="H44" i="5"/>
</calcChain>
</file>

<file path=xl/sharedStrings.xml><?xml version="1.0" encoding="utf-8"?>
<sst xmlns="http://schemas.openxmlformats.org/spreadsheetml/2006/main" count="464" uniqueCount="295">
  <si>
    <t>Instrumentos</t>
  </si>
  <si>
    <t>I Informe Cuatrimestral de Avance de Metas e Indicadores de Desempeño y Calidad del Gasto Público</t>
  </si>
  <si>
    <t>Enero - Abril  2015</t>
  </si>
  <si>
    <t>INSTRUCCIONES</t>
  </si>
  <si>
    <t>Objetivo:</t>
  </si>
  <si>
    <t>Presentar las herramientas  de apoyo que permitan el análisis de los avances alcanzados tanto a nivel institucional como estratégico, para desarrollar  informes ejecutivos y estrategicos para la toma de decisiones que orienten  al cumplimiento de las metas establecidas en el desempeño y calidad del gasto público.</t>
  </si>
  <si>
    <t>Forma 1  DPSE-IC--IG Información General</t>
  </si>
  <si>
    <t>Paso 1:  Identificar los Resultados</t>
  </si>
  <si>
    <t xml:space="preserve">Forma 2  DPSE-IC-S-REG </t>
  </si>
  <si>
    <t>Seguimiento a Resultados Estrategicos de Gobierno, la deben llenar todas las instituciones con productos asociados a los Resultados Estratégicos de Gobierno establecidos en el marco de los tres pactos</t>
  </si>
  <si>
    <r>
      <t>1</t>
    </r>
    <r>
      <rPr>
        <b/>
        <sz val="10"/>
        <rFont val="Arial"/>
        <family val="2"/>
      </rPr>
      <t xml:space="preserve">: Resultados Estratégicos de Gobierno:  </t>
    </r>
    <r>
      <rPr>
        <sz val="10"/>
        <rFont val="Arial"/>
        <family val="2"/>
      </rPr>
      <t xml:space="preserve">Son los resultados establecido en el marco de los tres pactos de gobierno: Pacto Hambre Cero, Pacto por la Seguridad, la Justicia y la Paz y el Pacto Fiscal y de Competitividad. Son 11 Resultados que han sido ratificados por el Señor Presidente de la República por medio del Instructivo Presidencial. </t>
    </r>
  </si>
  <si>
    <r>
      <t xml:space="preserve">Información de apoyo:  </t>
    </r>
    <r>
      <rPr>
        <sz val="10"/>
        <rFont val="Arial"/>
        <family val="2"/>
      </rPr>
      <t xml:space="preserve">En la hoja denominada Información__Apoyo de este libro, podrá encontrar los Resultados Estratégicos de Gobierno definidos. </t>
    </r>
  </si>
  <si>
    <t xml:space="preserve"> Forma 3  DPSE-IC-S-RI</t>
  </si>
  <si>
    <t>Seguimiento a Resultados Institucionales, la deben llenar TODAS las instituciones y entidades del Sector Público.</t>
  </si>
  <si>
    <r>
      <t xml:space="preserve">2: </t>
    </r>
    <r>
      <rPr>
        <b/>
        <sz val="10"/>
        <rFont val="Arial"/>
        <family val="2"/>
      </rPr>
      <t xml:space="preserve">Resultados Institucionales: </t>
    </r>
    <r>
      <rPr>
        <sz val="10"/>
        <rFont val="Arial"/>
        <family val="2"/>
      </rPr>
      <t xml:space="preserve">Son los resultados que cada institución identificó para el ejercicio fiscal 2015 y Multianual 2015-2017.  Estos resultados deben tener vinculados productos y subproductos institucionales. </t>
    </r>
  </si>
  <si>
    <t>Paso 2: Información específica</t>
  </si>
  <si>
    <r>
      <rPr>
        <b/>
        <sz val="10"/>
        <rFont val="Arial"/>
        <family val="2"/>
      </rPr>
      <t xml:space="preserve">En la columna 2: Población Beneficiaria: </t>
    </r>
    <r>
      <rPr>
        <sz val="10"/>
        <rFont val="Arial"/>
        <family val="2"/>
      </rPr>
      <t>Anotar el dato de población beneficiaria con el Resultado o con los productos.</t>
    </r>
  </si>
  <si>
    <t xml:space="preserve">En las columnas 3, 4, 5 y 6, se refiere al Presupuesto Institucional. </t>
  </si>
  <si>
    <r>
      <rPr>
        <b/>
        <sz val="10"/>
        <rFont val="Arial"/>
        <family val="2"/>
      </rPr>
      <t xml:space="preserve">En la columna 3: </t>
    </r>
    <r>
      <rPr>
        <sz val="10"/>
        <rFont val="Arial"/>
        <family val="2"/>
      </rPr>
      <t xml:space="preserve">Agregar el nombre del programa. </t>
    </r>
  </si>
  <si>
    <r>
      <rPr>
        <b/>
        <sz val="10"/>
        <rFont val="Arial"/>
        <family val="2"/>
      </rPr>
      <t xml:space="preserve">En la columna 4: </t>
    </r>
    <r>
      <rPr>
        <sz val="10"/>
        <rFont val="Arial"/>
        <family val="2"/>
      </rPr>
      <t xml:space="preserve">Agregar presupuesto inicial asociado al programa.  </t>
    </r>
  </si>
  <si>
    <r>
      <rPr>
        <b/>
        <sz val="10"/>
        <rFont val="Arial"/>
        <family val="2"/>
      </rPr>
      <t xml:space="preserve">En la columna 6: </t>
    </r>
    <r>
      <rPr>
        <sz val="10"/>
        <rFont val="Arial"/>
        <family val="2"/>
      </rPr>
      <t>Agregar presupuesto ejecutado del programa. Únicamente lo ejecutado en el cuatrimestre, no lo acumulado.</t>
    </r>
  </si>
  <si>
    <r>
      <rPr>
        <b/>
        <sz val="10"/>
        <rFont val="Arial"/>
        <family val="2"/>
      </rPr>
      <t xml:space="preserve">En la columna 7: </t>
    </r>
    <r>
      <rPr>
        <sz val="10"/>
        <rFont val="Arial"/>
        <family val="2"/>
      </rPr>
      <t>Agregar el porcentaje de ejecución del presupuesto del programa con respecto al presupuesto vigente del programa. Las hojas están programadas para hacer este cálculo de forma automática.</t>
    </r>
  </si>
  <si>
    <t>En las columnas 8, 9, 10, 11, 12 y 13 se refiere a la producción institucional a nivel de productos</t>
  </si>
  <si>
    <r>
      <rPr>
        <b/>
        <sz val="10"/>
        <rFont val="Arial"/>
        <family val="2"/>
      </rPr>
      <t xml:space="preserve">En la columna 8: Producto: </t>
    </r>
    <r>
      <rPr>
        <sz val="10"/>
        <rFont val="Arial"/>
        <family val="2"/>
      </rPr>
      <t xml:space="preserve">Anotar el nombre del producto institucional. </t>
    </r>
  </si>
  <si>
    <r>
      <rPr>
        <b/>
        <sz val="10"/>
        <rFont val="Arial"/>
        <family val="2"/>
      </rPr>
      <t xml:space="preserve">En la columna 9: Producto: </t>
    </r>
    <r>
      <rPr>
        <sz val="10"/>
        <rFont val="Arial"/>
        <family val="2"/>
      </rPr>
      <t xml:space="preserve">Anotar la unidad de medida. </t>
    </r>
  </si>
  <si>
    <r>
      <rPr>
        <b/>
        <sz val="10"/>
        <rFont val="Arial"/>
        <family val="2"/>
      </rPr>
      <t xml:space="preserve">En la columna 12: Producto: </t>
    </r>
    <r>
      <rPr>
        <sz val="10"/>
        <rFont val="Arial"/>
        <family val="2"/>
      </rPr>
      <t xml:space="preserve">Anotar el avance físico del producto. (dato absoluto).  Anotar únicamente el avance físico del cuatrimestre, no lo acumulado.   </t>
    </r>
  </si>
  <si>
    <r>
      <rPr>
        <b/>
        <sz val="10"/>
        <rFont val="Arial"/>
        <family val="2"/>
      </rPr>
      <t xml:space="preserve">En la columna 13: Producto: </t>
    </r>
    <r>
      <rPr>
        <sz val="10"/>
        <rFont val="Arial"/>
        <family val="2"/>
      </rPr>
      <t>Anotar el porcentaje de avance del cuatrimestre. Las hojas están programadas para hacer este cálculo de forma automática.</t>
    </r>
  </si>
  <si>
    <t>En las columnas 14, 15, 16, 17, 18 y 19 se refiere a la producción institucional a nivel de subproductos.</t>
  </si>
  <si>
    <r>
      <rPr>
        <b/>
        <sz val="10"/>
        <rFont val="Arial"/>
        <family val="2"/>
      </rPr>
      <t xml:space="preserve">En la columna 14: Subproducto: </t>
    </r>
    <r>
      <rPr>
        <sz val="10"/>
        <rFont val="Arial"/>
        <family val="2"/>
      </rPr>
      <t>Anotar el nombre del subproducto.</t>
    </r>
  </si>
  <si>
    <r>
      <rPr>
        <b/>
        <sz val="10"/>
        <rFont val="Arial"/>
        <family val="2"/>
      </rPr>
      <t xml:space="preserve">En la columna 15: Subproducto: </t>
    </r>
    <r>
      <rPr>
        <sz val="10"/>
        <rFont val="Arial"/>
        <family val="2"/>
      </rPr>
      <t xml:space="preserve">Anotar la unidad de medida. </t>
    </r>
  </si>
  <si>
    <r>
      <rPr>
        <b/>
        <sz val="10"/>
        <rFont val="Arial"/>
        <family val="2"/>
      </rPr>
      <t xml:space="preserve">En la columna 18: Subproducto: </t>
    </r>
    <r>
      <rPr>
        <sz val="10"/>
        <rFont val="Arial"/>
        <family val="2"/>
      </rPr>
      <t xml:space="preserve">Anotar el avance físico del subproducto. (dato absoluto). Anotar únicamente el avance físico del cuatrimestre, no lo acumulado. </t>
    </r>
  </si>
  <si>
    <r>
      <rPr>
        <b/>
        <sz val="10"/>
        <rFont val="Arial"/>
        <family val="2"/>
      </rPr>
      <t xml:space="preserve">En la columna 19: Subproducto: </t>
    </r>
    <r>
      <rPr>
        <sz val="10"/>
        <rFont val="Arial"/>
        <family val="2"/>
      </rPr>
      <t>Anotar el porcentaje de avance del cuatrimestre. Las hojas están programadas para hacer este cálculo de forma automática.</t>
    </r>
  </si>
  <si>
    <r>
      <t xml:space="preserve">En la columna 20: Avance Financiero del Producto: </t>
    </r>
    <r>
      <rPr>
        <sz val="10"/>
        <rFont val="Arial"/>
        <family val="2"/>
      </rPr>
      <t>Registrar el avance financiero de los productos y subproductos, en datos absolutos.</t>
    </r>
  </si>
  <si>
    <r>
      <t xml:space="preserve">En las columnas 21, 22, 23 y 24  </t>
    </r>
    <r>
      <rPr>
        <sz val="10"/>
        <rFont val="Arial"/>
        <family val="2"/>
      </rPr>
      <t>Anotar la información correspondiente a los indicadores tal y como sigue:</t>
    </r>
  </si>
  <si>
    <r>
      <t xml:space="preserve">         En la columna 22: Fórmula del Indicador: </t>
    </r>
    <r>
      <rPr>
        <sz val="10"/>
        <rFont val="Arial"/>
        <family val="2"/>
      </rPr>
      <t>Anotar la fórmula utilizada para cada indicador.</t>
    </r>
  </si>
  <si>
    <r>
      <t xml:space="preserve">         En la columna 23: Meta del año n:  </t>
    </r>
    <r>
      <rPr>
        <sz val="10"/>
        <rFont val="Arial"/>
        <family val="2"/>
      </rPr>
      <t xml:space="preserve">Indicar la meta establecida para el indicador. </t>
    </r>
  </si>
  <si>
    <r>
      <t xml:space="preserve">         En la columna 24: Avance </t>
    </r>
    <r>
      <rPr>
        <sz val="10"/>
        <rFont val="Arial"/>
        <family val="2"/>
      </rPr>
      <t>Indicar el avance del indicador en el período, en porcentaje.</t>
    </r>
  </si>
  <si>
    <r>
      <t xml:space="preserve">En las columnas 1, 2, 3 y 4  </t>
    </r>
    <r>
      <rPr>
        <sz val="10"/>
        <rFont val="Arial"/>
        <family val="2"/>
      </rPr>
      <t>Anotar la información correspondiente a Presupuesto Total de la siguiente forma:</t>
    </r>
  </si>
  <si>
    <r>
      <t xml:space="preserve">En las columnas 5, 6, 7 y 8: </t>
    </r>
    <r>
      <rPr>
        <sz val="10"/>
        <rFont val="Arial"/>
        <family val="2"/>
      </rPr>
      <t>Anotar la información correspondiente a Presupuesto para Funcionamiento de la siguiente forma:</t>
    </r>
  </si>
  <si>
    <r>
      <t xml:space="preserve">En las columnas 9, 10, 11 y 12: </t>
    </r>
    <r>
      <rPr>
        <sz val="10"/>
        <rFont val="Arial"/>
        <family val="2"/>
      </rPr>
      <t>Anotar la información correspondiente a Presupuesto para Inversión de la siguiente forma:</t>
    </r>
  </si>
  <si>
    <r>
      <t xml:space="preserve">        En la columna 13: CUOTA FINANCIERA: </t>
    </r>
    <r>
      <rPr>
        <sz val="10"/>
        <rFont val="Arial"/>
        <family val="2"/>
      </rPr>
      <t xml:space="preserve">Anotar el total de recursos recibidos mediante la cuota institucional.  Realizar una suma de la cuota mensual recibida. </t>
    </r>
  </si>
  <si>
    <t>Forma 5. DPSE-IC-S-RH  Información de Presupuesto Orientado especificamente a Recursos Hídricos</t>
  </si>
  <si>
    <t>Este formulario está diseñado para el registro de los recursos programados y ejecutados para atender los procesos y sistemas de agua potable y saneamiento, temas hídricos relacionados con electricidad, riego, calidad del agua y todas las actividades relacionadas al manejo, conservación, planificación, administración y evaluación del agua y sus procesos.</t>
  </si>
  <si>
    <r>
      <t xml:space="preserve">        En la columna 3: Total: </t>
    </r>
    <r>
      <rPr>
        <sz val="10"/>
        <rFont val="Arial"/>
        <family val="2"/>
      </rPr>
      <t>Anotar el total de recursos; Verificar sumas iguales de manera horizontal y vertical.</t>
    </r>
  </si>
  <si>
    <r>
      <t xml:space="preserve">En las columnas 4, 5, 6: </t>
    </r>
    <r>
      <rPr>
        <sz val="10"/>
        <rFont val="Arial"/>
        <family val="2"/>
      </rPr>
      <t>Anotar la información correspondiente a Presupuesto para Funcionamiento de la siguiente forma:</t>
    </r>
  </si>
  <si>
    <r>
      <t xml:space="preserve">        En la columna 6: Total: </t>
    </r>
    <r>
      <rPr>
        <sz val="10"/>
        <rFont val="Arial"/>
        <family val="2"/>
      </rPr>
      <t>Anotar el total de recursos; Verificar sumas iguales de manera horizontal y vertical.</t>
    </r>
  </si>
  <si>
    <r>
      <t xml:space="preserve">En las columnas 7, 8, 9: </t>
    </r>
    <r>
      <rPr>
        <sz val="10"/>
        <rFont val="Arial"/>
        <family val="2"/>
      </rPr>
      <t>Anotar la información correspondiente a Presupuesto para Inversión de la siguiente forma:</t>
    </r>
  </si>
  <si>
    <t>Nota:</t>
  </si>
  <si>
    <r>
      <t xml:space="preserve">En la columna 1: Total: </t>
    </r>
    <r>
      <rPr>
        <sz val="10"/>
        <rFont val="Arial"/>
        <family val="2"/>
      </rPr>
      <t>Anotar el total de recursos; Verificar sumas iguales de manera horizontal y vertical. La hoja esta programada para hacer este cálculo de forma automática.</t>
    </r>
  </si>
  <si>
    <r>
      <t xml:space="preserve">En la columna 9: Total: </t>
    </r>
    <r>
      <rPr>
        <sz val="10"/>
        <rFont val="Arial"/>
        <family val="2"/>
      </rPr>
      <t>Anotar el total de recursos; Verificar sumas iguales de manera horizontal y vertical.</t>
    </r>
  </si>
  <si>
    <t xml:space="preserve">Información Institucional </t>
  </si>
  <si>
    <t>Información General</t>
  </si>
  <si>
    <t>Nombre de la institución:</t>
  </si>
  <si>
    <t>Administración Central:</t>
  </si>
  <si>
    <t>Descentralizada:</t>
  </si>
  <si>
    <t xml:space="preserve">Institución Rectora del Sector: </t>
  </si>
  <si>
    <t>Autónoma:</t>
  </si>
  <si>
    <t xml:space="preserve">Nombre de la Autoridad Superior: </t>
  </si>
  <si>
    <t>No. De Teléfono</t>
  </si>
  <si>
    <t>Dirección electrónica</t>
  </si>
  <si>
    <t xml:space="preserve">Rector: </t>
  </si>
  <si>
    <t>Columnas:</t>
  </si>
  <si>
    <t>Información específica</t>
  </si>
  <si>
    <t>Resultado Estratégico de Gobierno</t>
  </si>
  <si>
    <t>Población Beneficiaria</t>
  </si>
  <si>
    <t>Presupuesto</t>
  </si>
  <si>
    <t xml:space="preserve">Productos asociados a Resultados Estratégicos </t>
  </si>
  <si>
    <t xml:space="preserve">Subproductos </t>
  </si>
  <si>
    <t>Avance Financiero del Producto</t>
  </si>
  <si>
    <t>Indicador(es) Asociados a Pactos de Gobierno</t>
  </si>
  <si>
    <t>Información relevante/alertas/problemas</t>
  </si>
  <si>
    <t>Programa</t>
  </si>
  <si>
    <t>% de Ejecución</t>
  </si>
  <si>
    <t>Nombre del Producto</t>
  </si>
  <si>
    <t>Unidad de Medida</t>
  </si>
  <si>
    <t>Nombre del Subproducto</t>
  </si>
  <si>
    <t>Porcentaje de avance</t>
  </si>
  <si>
    <t>Nombre</t>
  </si>
  <si>
    <t>Fórmula</t>
  </si>
  <si>
    <t>Meta</t>
  </si>
  <si>
    <t>Avance</t>
  </si>
  <si>
    <t>Programa 11</t>
  </si>
  <si>
    <t>Programa 12</t>
  </si>
  <si>
    <t>Registro de Avance de los Resultados Estratégicos de Gobierno</t>
  </si>
  <si>
    <t>Forma DPSE-IC-S-REG</t>
  </si>
  <si>
    <t>Forma DPSE-IC-S-RI</t>
  </si>
  <si>
    <t>Información general</t>
  </si>
  <si>
    <t>Programa 01 Actividades Centrales</t>
  </si>
  <si>
    <t xml:space="preserve">(99) Partidas no asignables a programas </t>
  </si>
  <si>
    <t>Total</t>
  </si>
  <si>
    <t>Registro de Avance de los Resultados Institucionales</t>
  </si>
  <si>
    <r>
      <t xml:space="preserve">Indicador(es) de producción </t>
    </r>
    <r>
      <rPr>
        <b/>
        <sz val="10"/>
        <color rgb="FFFF0000"/>
        <rFont val="Arial"/>
        <family val="2"/>
      </rPr>
      <t>institucional</t>
    </r>
  </si>
  <si>
    <t>Registro de Información Presupuestaria</t>
  </si>
  <si>
    <t>Fila</t>
  </si>
  <si>
    <t>Descripcion</t>
  </si>
  <si>
    <t xml:space="preserve">Presupuesto Total </t>
  </si>
  <si>
    <t>Funcionamiento</t>
  </si>
  <si>
    <t>Inversión</t>
  </si>
  <si>
    <t>Agregar suma de las cuotas mensuales asignadas  durante el cuatrimestre**</t>
  </si>
  <si>
    <t xml:space="preserve">Total </t>
  </si>
  <si>
    <t>Presupuesto Ejecutado (1er. Cuatrimestre)</t>
  </si>
  <si>
    <t>Presupuesto Ejecutado (2do. Cuatrimestre)</t>
  </si>
  <si>
    <t>Presupuesto Ejecutado (3er. Cuatrimestre)</t>
  </si>
  <si>
    <t>Nota*:</t>
  </si>
  <si>
    <t>Anotar aca el nombre de los organismos multilaterales y/o entidades bilaterales de crédito y donación.</t>
  </si>
  <si>
    <t>Forma DPSE-IC-S-P</t>
  </si>
  <si>
    <t>No.</t>
  </si>
  <si>
    <t>Información de Presupuesto</t>
  </si>
  <si>
    <t>Componente de Recurso Hídrico</t>
  </si>
  <si>
    <t xml:space="preserve">Recursos Nacionales                    </t>
  </si>
  <si>
    <t>Recursos Externos</t>
  </si>
  <si>
    <t>Presupuesto Aprobado</t>
  </si>
  <si>
    <t>Procesos y Sistema de Agua Potable y Saneamiento</t>
  </si>
  <si>
    <r>
      <t xml:space="preserve">Temas hídricos relacionados con </t>
    </r>
    <r>
      <rPr>
        <b/>
        <sz val="10"/>
        <color indexed="13"/>
        <rFont val="Arial"/>
        <family val="2"/>
      </rPr>
      <t xml:space="preserve">Electricidad </t>
    </r>
  </si>
  <si>
    <r>
      <t xml:space="preserve">Temas hídricos relacionados con </t>
    </r>
    <r>
      <rPr>
        <b/>
        <sz val="10"/>
        <color indexed="13"/>
        <rFont val="Arial"/>
        <family val="2"/>
      </rPr>
      <t>Riego</t>
    </r>
  </si>
  <si>
    <r>
      <t xml:space="preserve">Temas hídricos relacionados con </t>
    </r>
    <r>
      <rPr>
        <b/>
        <sz val="10"/>
        <color indexed="13"/>
        <rFont val="Arial"/>
        <family val="2"/>
      </rPr>
      <t>Calidad del Agua</t>
    </r>
  </si>
  <si>
    <r>
      <t xml:space="preserve">Actividades relacionadas al: </t>
    </r>
    <r>
      <rPr>
        <b/>
        <sz val="10"/>
        <color indexed="13"/>
        <rFont val="Arial"/>
        <family val="2"/>
      </rPr>
      <t>Manejo, Conservación,, Planificación, Administración y evaluación del agua</t>
    </r>
  </si>
  <si>
    <t>Presupuesto Vigente</t>
  </si>
  <si>
    <t xml:space="preserve">Nota: </t>
  </si>
  <si>
    <t>Anotar el nombre de los organismos multilaterales y/o entidades bilaterales de crédito y donación.</t>
  </si>
  <si>
    <t>Registro de Información Presupuestaria destinada a Recursos Hídricos</t>
  </si>
  <si>
    <t>Forma DPSE-IC- S - RH</t>
  </si>
  <si>
    <t>Forma DPSE-IC-IG</t>
  </si>
  <si>
    <t>Información Institucional</t>
  </si>
  <si>
    <t>Instructivo</t>
  </si>
  <si>
    <t>Forma DPSE-IC-S-RH</t>
  </si>
  <si>
    <t>Información de Apoyo</t>
  </si>
  <si>
    <t xml:space="preserve"> Instructivo para obtener la información correspondiente al Informe Cuatrimestral de Avances en Metas e Indicadores de Desempeño y Calidad del Gasto Público del año 2015</t>
  </si>
  <si>
    <t>El presente instrumento contiene cinco formas: 1. La forma  1 DPSE-IC-IG que recoge Información General; 2. La Forma 2 DPSE-IC-S-REG (Seguimiento a Resultados Estratégicos de Gobierno) la deben llenar todas las instituciones con productos asociados a los Resultados Estratégicos de Gobierno establecidos en el marco de los tres pactos; 3. La forma 3 DPSE-IC-S-RI (Seguimiento a Resultados Institucionales) la deben llenar TODAS las instituciones y entidades del Sector Público.
4. La forma DPSE-IC-S - P, para registrar la información sobre presupuesto y 5. La forma 5 DPSE-IC-S-RH para registrar información sobre presupuesto orientado al tema de Recursos Hídricos.</t>
  </si>
  <si>
    <r>
      <t xml:space="preserve">En el inicio de esta forma </t>
    </r>
    <r>
      <rPr>
        <sz val="10"/>
        <color rgb="FFFF0000"/>
        <rFont val="Arial"/>
        <family val="2"/>
      </rPr>
      <t>R</t>
    </r>
    <r>
      <rPr>
        <sz val="10"/>
        <rFont val="Arial"/>
        <family val="2"/>
      </rPr>
      <t xml:space="preserve">egistrar el nombre completo de la institución, anotar </t>
    </r>
    <r>
      <rPr>
        <sz val="10"/>
        <color rgb="FFFF0000"/>
        <rFont val="Arial"/>
        <family val="2"/>
      </rPr>
      <t>con</t>
    </r>
    <r>
      <rPr>
        <sz val="10"/>
        <rFont val="Arial"/>
        <family val="2"/>
      </rPr>
      <t xml:space="preserve"> una "X" según corresponda la clasificación institucional y , si la institución es descentralizada, agregar el nombre de la institución rectora del sector. Anotar el nombre completo de la autoridad superior, el nombre del Director de Planificación y del director Financiero; para cada uno de ellos anotar los datos de número de teléfono y dirección de correo electrónico.</t>
    </r>
  </si>
  <si>
    <t>Identificación de los Resultados Estrategicos de Gobierno y/o Resultados Institucionales como corresponda.</t>
  </si>
  <si>
    <r>
      <rPr>
        <b/>
        <i/>
        <sz val="10"/>
        <rFont val="Arial"/>
        <family val="2"/>
      </rPr>
      <t>En la columna 1:</t>
    </r>
    <r>
      <rPr>
        <i/>
        <sz val="10"/>
        <rFont val="Arial"/>
        <family val="2"/>
      </rPr>
      <t xml:space="preserve"> Anotar en la Forma DPSE-IC- S-REG, el nombre de los Resultados Estratégicos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asociados a los Pactos de Gobierno.  Si la institución no tiene resultados asociados a los Pactos de Gobierno continuar en la Forma DPSE-IC-S-RI.   Anotar en la Forma DPSE-IC-S-RI, el nombre de los Resultados Institucionales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 xml:space="preserve">                                                                Si la institución no identificó ni registró resultados institucionales para el ejercicio fiscal 2015, agregar: Sin Resultado e iniciar el registro de la información desde los productos. </t>
    </r>
  </si>
  <si>
    <t>Para las Formas DPSE-IC-S-REG y DPSE-IC-S-RI</t>
  </si>
  <si>
    <r>
      <rPr>
        <b/>
        <sz val="10"/>
        <rFont val="Arial"/>
        <family val="2"/>
      </rPr>
      <t xml:space="preserve">En la columna 5: </t>
    </r>
    <r>
      <rPr>
        <sz val="10"/>
        <rFont val="Arial"/>
        <family val="2"/>
      </rPr>
      <t xml:space="preserve">Agregar el presupuesto vigente anual del programa. </t>
    </r>
  </si>
  <si>
    <r>
      <rPr>
        <b/>
        <sz val="10"/>
        <rFont val="Arial"/>
        <family val="2"/>
      </rPr>
      <t xml:space="preserve">En la columna 10: Producto: </t>
    </r>
    <r>
      <rPr>
        <sz val="10"/>
        <rFont val="Arial"/>
        <family val="2"/>
      </rPr>
      <t>Anotar la meta inicial anual  del producto.</t>
    </r>
  </si>
  <si>
    <r>
      <rPr>
        <b/>
        <sz val="10"/>
        <rFont val="Arial"/>
        <family val="2"/>
      </rPr>
      <t xml:space="preserve">En la columna 11: Producto: </t>
    </r>
    <r>
      <rPr>
        <sz val="10"/>
        <rFont val="Arial"/>
        <family val="2"/>
      </rPr>
      <t>Anotar la meta vigente anual del producto.</t>
    </r>
  </si>
  <si>
    <r>
      <rPr>
        <b/>
        <sz val="10"/>
        <rFont val="Arial"/>
        <family val="2"/>
      </rPr>
      <t xml:space="preserve">En la columna 16: Subproducto: </t>
    </r>
    <r>
      <rPr>
        <sz val="10"/>
        <rFont val="Arial"/>
        <family val="2"/>
      </rPr>
      <t>Anotar la meta inicial  anual del subproducto.</t>
    </r>
  </si>
  <si>
    <r>
      <rPr>
        <b/>
        <sz val="10"/>
        <rFont val="Arial"/>
        <family val="2"/>
      </rPr>
      <t xml:space="preserve">En la columna 17: Subproducto: </t>
    </r>
    <r>
      <rPr>
        <sz val="10"/>
        <rFont val="Arial"/>
        <family val="2"/>
      </rPr>
      <t>Anotar la meta vigente anual del subproducto.</t>
    </r>
  </si>
  <si>
    <r>
      <t xml:space="preserve">         En la columna 21: Nombre del Indicador: </t>
    </r>
    <r>
      <rPr>
        <sz val="10"/>
        <rFont val="Arial"/>
        <family val="2"/>
      </rPr>
      <t>Anotar el nombre del indicador. En la forma DPSE-CI-S-REG corresponde anotar el indicador asociado a los Resultados Estratégicos para el pacto asociado. En la Forma DPSE-CI-S-RI anotar el nombre del indicador (es) para cada producto institucional.</t>
    </r>
  </si>
  <si>
    <r>
      <t xml:space="preserve">En la columna 25: Información Adicional: </t>
    </r>
    <r>
      <rPr>
        <sz val="10"/>
        <rFont val="Arial"/>
        <family val="2"/>
      </rPr>
      <t>Describir información relevante, problemas y/o alertas que incidieron en el avance o rezago de las metas establecidas.</t>
    </r>
  </si>
  <si>
    <r>
      <t xml:space="preserve">En la columna 2: Recursos Nacionales (fuente 10, 20 o 30):  </t>
    </r>
    <r>
      <rPr>
        <sz val="10"/>
        <rFont val="Arial"/>
        <family val="2"/>
      </rPr>
      <t xml:space="preserve">Anotar el monto total anual de presupuesto con recursos nacionales aprobado (fila 1), presupuesto vigente anual (fila 2), presupuesto ejecutado en el Cuatrimestre que corresponde (fila 3, 4  o 5 y en la fila 6 sumar  el  total).  La hoja esta programada para hacer este cálculo de forma automática.
 </t>
    </r>
  </si>
  <si>
    <r>
      <t xml:space="preserve">En la columna 3: Préstamos (fuente 40 y 50) :  </t>
    </r>
    <r>
      <rPr>
        <sz val="10"/>
        <rFont val="Arial"/>
        <family val="2"/>
      </rPr>
      <t>Anotar el monto total anual de presupuesto con préstamos aprobado (fila 1), presupuesto vigente anual (fila 2), presupuesto ejecutado en el Cuatrimestre que corresponde (fila 3, 4  o 5 y en la fila 6 sumar  el  total.  La hoja esta programada para hacer este cálculo de forma automática.</t>
    </r>
  </si>
  <si>
    <r>
      <t xml:space="preserve">En la columna 4: Donaciones (fuente 60 y 70) :  </t>
    </r>
    <r>
      <rPr>
        <sz val="10"/>
        <rFont val="Arial"/>
        <family val="2"/>
      </rPr>
      <t>Anotar el monto total anual de presupuesto con donaciones aprobado (fila 1), presupuesto vigente anual (fila 2), presupuesto ejecutado en el Cuatrimestre que corresponde (fila 3, 4  o 5 y en la fila 6 sumar  el  total.  La hoja esta programada para hacer este cálculo de forma automática.</t>
    </r>
  </si>
  <si>
    <r>
      <t xml:space="preserve">En la columna 6: Recursos Nacionales (fuente 10, 20 o 30):  </t>
    </r>
    <r>
      <rPr>
        <sz val="10"/>
        <rFont val="Arial"/>
        <family val="2"/>
      </rPr>
      <t>Anotar el monto total anual de presupuesto para funcionamiento con recursos nacionales aprobado (fila 1), presupuesto vigente anual (fila 2), presupuesto ejecutado en el Cuatrimestre que corresponde (fila 3, 4  o 5 y en la fila 6 sumar  el  total.</t>
    </r>
  </si>
  <si>
    <r>
      <t xml:space="preserve">En la columna 7: Préstamos (fuente 40 y 50) :  </t>
    </r>
    <r>
      <rPr>
        <sz val="10"/>
        <rFont val="Arial"/>
        <family val="2"/>
      </rPr>
      <t>Anotar el monto total  anual de presupuesto para funcionamiento con préstamos aprobado (fila 1), presupuesto vigente anual (fila 2), presupuesto ejecutado en el Cuatrimestre que corresponde (fila 3, 4  o 5 y en la fila 6 sumar  el  total.</t>
    </r>
  </si>
  <si>
    <r>
      <t xml:space="preserve">En la columna 8: Donaciones (fuente 60 y 70) :  </t>
    </r>
    <r>
      <rPr>
        <sz val="10"/>
        <rFont val="Arial"/>
        <family val="2"/>
      </rPr>
      <t>Anotar el monto total anual de presupuesto para funcionamiento con donaciones aprobado (fila 1), presupuesto vigente anual (fila 2), presupuesto ejecutado en el Cuatrimestre que corresponde (fila 3, 4  o 5 y en la fila 6 sumar  el  total.</t>
    </r>
  </si>
  <si>
    <r>
      <t xml:space="preserve">En la columna 5: Total: </t>
    </r>
    <r>
      <rPr>
        <sz val="10"/>
        <rFont val="Arial"/>
        <family val="2"/>
      </rPr>
      <t>Anotar el total anual de recursos para funcionamiento; Verificar sumas iguales de manera horizontal y vertical. La hoja esta programada para hacer este cálculo de forma automática.</t>
    </r>
  </si>
  <si>
    <r>
      <t xml:space="preserve"> En la columna 10: Recursos Nacionales (fuente 10, 20 o 30):  </t>
    </r>
    <r>
      <rPr>
        <sz val="10"/>
        <rFont val="Arial"/>
        <family val="2"/>
      </rPr>
      <t xml:space="preserve">Anotar el monto total anual de presupuesto para inversión con recursos nacionales aprobado (fila 1), presupuesto vigente anual (fila 2), presupuesto ejecutado en el Cuatrimestre que corresponde (fila 3, 4  o 5 y en la fila 6 sumar  el  total.
 </t>
    </r>
  </si>
  <si>
    <r>
      <t xml:space="preserve">En la columna 11: Préstamos (fuente 40 y 50) :  </t>
    </r>
    <r>
      <rPr>
        <sz val="10"/>
        <rFont val="Arial"/>
        <family val="2"/>
      </rPr>
      <t>Anotar el monto total de presupuesto anual para inversión con préstamos aprobado (fila 1), presupuesto vigente (fila 2), presupuesto ejecutado en el Cuatrimestre que corresponde (fila 3, 4  o 5 y en la fila 6 sumar  el  total.</t>
    </r>
  </si>
  <si>
    <r>
      <t xml:space="preserve">En la columna 12: Donaciones (fuente 60 y 70) :  </t>
    </r>
    <r>
      <rPr>
        <sz val="10"/>
        <rFont val="Arial"/>
        <family val="2"/>
      </rPr>
      <t>Anotar el monto total anual de presupuesto para inversión con donaciones aprobado (fila 1), presupuesto vigente anual (fila 2), presupuesto ejecutado en el Cuatrimestre que corresponde (fila 3, 4  o 5 y en la fila 6 sumar  el  total.</t>
    </r>
  </si>
  <si>
    <r>
      <t xml:space="preserve">En la columna 9: Total: </t>
    </r>
    <r>
      <rPr>
        <sz val="10"/>
        <rFont val="Arial"/>
        <family val="2"/>
      </rPr>
      <t>Anotar el total anual de recursos para inversión; Verificar sumas iguales de manera horizontal y vertical. La hoja esta programada para hacer este cálculo de forma automática.</t>
    </r>
  </si>
  <si>
    <r>
      <t xml:space="preserve">En las columnas 1, 2, 3 y 4  </t>
    </r>
    <r>
      <rPr>
        <sz val="10"/>
        <rFont val="Arial"/>
        <family val="2"/>
      </rPr>
      <t>Anotar la información correspondiente a Presupuesto Total Anual de la siguiente forma:</t>
    </r>
  </si>
  <si>
    <r>
      <t xml:space="preserve">         En la columna 1: Recursos Nacionales:  </t>
    </r>
    <r>
      <rPr>
        <sz val="10"/>
        <rFont val="Arial"/>
        <family val="2"/>
      </rPr>
      <t xml:space="preserve">Anotar el monto total anual de presupuesto con recursos nacionales aprobado, presupuesto vigente anual, presupuesto ejecutado en el Cuatrimestre que corresponde.
 </t>
    </r>
  </si>
  <si>
    <r>
      <t xml:space="preserve">En la columna 2: Recursos Externos :  </t>
    </r>
    <r>
      <rPr>
        <sz val="10"/>
        <rFont val="Arial"/>
        <family val="2"/>
      </rPr>
      <t xml:space="preserve">Anotar el monto total anual de presupuesto con recursos externos, sean éstos por préstamos o donaciones: aprobado, presupuesto vigente anual, presupuesto ejecutado en el Cuatrimestre que corresponda. </t>
    </r>
  </si>
  <si>
    <r>
      <t xml:space="preserve">         En la columna 4: Recursos Nacionales:  </t>
    </r>
    <r>
      <rPr>
        <sz val="10"/>
        <rFont val="Arial"/>
        <family val="2"/>
      </rPr>
      <t xml:space="preserve">Anotar el monto total anual de presupuesto con recursos nacionales aprobado, presupuesto vigente, presupuesto ejecutado en el Cuatrimestre que corresponde.
 </t>
    </r>
  </si>
  <si>
    <r>
      <t xml:space="preserve">En la columna 5: Recursos Externos :  </t>
    </r>
    <r>
      <rPr>
        <sz val="10"/>
        <rFont val="Arial"/>
        <family val="2"/>
      </rPr>
      <t xml:space="preserve">Anotar el monto total anual de presupuesto con recursos externos, sean éstos por préstamos o donaciones: aprobado, presupuesto vigente anual , presupuesto ejecutado en el Cuatrimestre que corresponda. </t>
    </r>
  </si>
  <si>
    <r>
      <t xml:space="preserve">         En la columna 7: Recursos Nacionales:  </t>
    </r>
    <r>
      <rPr>
        <sz val="10"/>
        <rFont val="Arial"/>
        <family val="2"/>
      </rPr>
      <t xml:space="preserve">Anotar el monto total anual de presupuesto con recursos nacionales aprobado, presupuesto vigente anual , presupuesto ejecutado en el Cuatrimestre que corresponde.
 </t>
    </r>
  </si>
  <si>
    <r>
      <t xml:space="preserve">En la columna 8: Recursos Externos :  </t>
    </r>
    <r>
      <rPr>
        <sz val="10"/>
        <rFont val="Arial"/>
        <family val="2"/>
      </rPr>
      <t xml:space="preserve">Anotar el monto total anual de presupuesto con recursos externos, sean éstos por préstamos o donaciones: aprobado, presupuesto vigente anual , presupuesto ejecutado en el Cuatrimestre que corresponda. </t>
    </r>
  </si>
  <si>
    <t>En esta forma, tanto para el presupuesto aprobado, vigente y ejecutado así como su respectivo desglose de Total, Funcionamiento e Inversión por fuentes, debe hacerse para los componentes siguientes: 1)Procesos y Sistema de Agua Potable y Saneamiento; 2)Temas hídricos relacionados con Electricidad, 3)Riego, 4)Calidad del Agua y; 5) todas las actividades relacionadas al manejo, conservación, planificación, administración y evaluación del agua y sus procesos</t>
  </si>
  <si>
    <t xml:space="preserve">Inicial anual </t>
  </si>
  <si>
    <t>Vigente anual</t>
  </si>
  <si>
    <t>Ejecutado cuatrimestre</t>
  </si>
  <si>
    <t>Meta Inicial anual</t>
  </si>
  <si>
    <t>Porcentaje de avance del cuatrimestre</t>
  </si>
  <si>
    <t>Avance Físico del Subproducto del cuatrimestre</t>
  </si>
  <si>
    <t>Inicial anual</t>
  </si>
  <si>
    <t>Ejecutado  del cuatrimestre</t>
  </si>
  <si>
    <t>% de avance del cuatrimestre</t>
  </si>
  <si>
    <t>% de Avance</t>
  </si>
  <si>
    <t>Productos  Institucionales</t>
  </si>
  <si>
    <t>Columna 1</t>
  </si>
  <si>
    <t>Presupuesto Aprobado anual</t>
  </si>
  <si>
    <t>Presupuesto Vigente anual</t>
  </si>
  <si>
    <t>Total  Ejecutado</t>
  </si>
  <si>
    <t>**Corresponde a las cuotas asignadas por Minfin</t>
  </si>
  <si>
    <t>Forma 4 DPSE-IC- S-P  Información de Presupuesto Institucional</t>
  </si>
  <si>
    <t xml:space="preserve">Ministerio de Agricultura, Ganadería y Alimentación </t>
  </si>
  <si>
    <t>José Sebastián Marcucci Ruíz</t>
  </si>
  <si>
    <t>Erwin Ardón Paredes</t>
  </si>
  <si>
    <t>René Rigoberto Juárez Flores</t>
  </si>
  <si>
    <t xml:space="preserve">Nombre del Director (a)/Jefe de Planificación: </t>
  </si>
  <si>
    <t xml:space="preserve">Nombre del Director(a)/jefe Financiero: </t>
  </si>
  <si>
    <t>2413-7000</t>
  </si>
  <si>
    <t>despachosuperiormaga@gmail.com</t>
  </si>
  <si>
    <t>2360-4425</t>
  </si>
  <si>
    <t>diplan@maga.gob.gt</t>
  </si>
  <si>
    <t>rjuarez@maga.gob.gt</t>
  </si>
  <si>
    <t>X</t>
  </si>
  <si>
    <t>Jefas de hogar con alimentos por acciones realizadas para el desarrollo de la comunidad</t>
  </si>
  <si>
    <t>Aporte en Especie</t>
  </si>
  <si>
    <t>Jefes de hogar con alimentos por acciones realizadas para el desarrollo de la comunidad</t>
  </si>
  <si>
    <t xml:space="preserve">Jefas de hogar con alimentos por situación de vulnerabilidad a riesgo y desastres </t>
  </si>
  <si>
    <t xml:space="preserve">Jefes de hogar con alimentos por situación de vulnerabilidad a riesgo y desastres </t>
  </si>
  <si>
    <t>Jefes de hogar en alta vulnerabilidad a la inseguridad alimentaria con capacitación y asesoría técnica para la producción de alimentos  de autoconsumo</t>
  </si>
  <si>
    <t>Jefas de hogar en alta vulnerabilidad a la inseguridad alimentaria con capacitación y asesoría técnica para la producción de alimentos  de autoconsumo</t>
  </si>
  <si>
    <t xml:space="preserve">Alumnos de escuelas primarias con capacitación, asesoría técnica e insumos para la implementación de huertos </t>
  </si>
  <si>
    <t>Entidad</t>
  </si>
  <si>
    <t>Agricultores con capacitación en el uso y manejo del silo metálico poscosecha para almacenamiento de granos básicos</t>
  </si>
  <si>
    <t>Persona</t>
  </si>
  <si>
    <t>Agricultoras con capacitación en el uso y manejo del silo metálico poscosecha para almacenamiento de granos básicos</t>
  </si>
  <si>
    <t>Mujeres con capacitación y asesoría técnica para el mejoramiento de las prácticas del hogar y el aprovechamiento de subproductos agrícolas y pecuarios (DICORER)</t>
  </si>
  <si>
    <t>Mujeres con equipos y materiales para el ahorro de tiempo y de recursos económicos y protección de la salud en el hogar rural (DICORER ANDALUCIA)</t>
  </si>
  <si>
    <t>Mujeres con equipos y materiales para el ahorro de tiempo y de recursos económicos y protección de la salud en el hogar rural en los municipios priorizados GEM (DICORER ANDALUCIA)</t>
  </si>
  <si>
    <t>Mujeres con equipos y materiales para el ahorro de tiempo y de recursos económicos y protección de la salud en el hogar rural (VIDER DIREPRO)</t>
  </si>
  <si>
    <t>Familias afectadas por la canícula prolongada beneficiadas con alimentos</t>
  </si>
  <si>
    <t xml:space="preserve">Ración </t>
  </si>
  <si>
    <t>Familias afectadas por la canícula prolongada beneficiadas 
con reservorios de agua</t>
  </si>
  <si>
    <t xml:space="preserve">Personas reciben alimentos por acciones realizadas para el desarrollo de la comunidad. </t>
  </si>
  <si>
    <t>Personas con alta vulnerabilidad reciben alimentos</t>
  </si>
  <si>
    <t>Personas con capacidad de producción de alimentos para autoconsumo</t>
  </si>
  <si>
    <t xml:space="preserve">Agricultores (as)  usando silos y estructuras mejoradas para almacenamiento de granos básicos </t>
  </si>
  <si>
    <t xml:space="preserve">Mujeres con prácticas del hogar mejoradas </t>
  </si>
  <si>
    <t>Familias afectadas por la canícula prolongada beneficiadas con alimentos, reservorios de agua y mantenimiento de unidades de riego</t>
  </si>
  <si>
    <t>x</t>
  </si>
  <si>
    <t xml:space="preserve">Pacto Hambre Cero: Resultado 3 Incrementar el consumo proteico calórico en las familias </t>
  </si>
  <si>
    <t xml:space="preserve">Organizaciones de mujeres rurales reciben asistencia financiera no reembolsable para la mejora de sus sistemas productivos </t>
  </si>
  <si>
    <t xml:space="preserve">Promotores (as) voluntarios  y agricultores (as) rurales de infra y subsistencia con capacitación y asesoría técnica, para mejorar sus sistemas productivos (DICORER) </t>
  </si>
  <si>
    <t xml:space="preserve">Promotores (as) voluntarios  y agricultores (as) rurales de infra y subsistencia con capacitación y asesoría técnica, para mejorar sus sistemas productivos (VIDER) </t>
  </si>
  <si>
    <t>Agricultoras de infra y subsistencia con insumos en apoyo a la producción agrícola (fertilizantes) (FONADES)</t>
  </si>
  <si>
    <t>Agricultores de infra y subsistencia con insumos en apoyo a la producción agrícola (fertilizantes) (FONADES)</t>
  </si>
  <si>
    <t>Agricultoras de infra y subsistencia con insumos en apoyo a la producción agrícola (fertilizantes) (FONADES) en los municipios priorizados GEM</t>
  </si>
  <si>
    <t>Productores (as) asistidos técnica y financieramente para fortalecimiento de encadenamientos productivos y comerciales (FIDA ORIENTE Y PRODENORTE)</t>
  </si>
  <si>
    <t>Personas asistidas técnica y financieramente para el acceso a servicios e insumos básicos de desarrollo humano y social (FIDA ORIENTE Y PRODENORTE)</t>
  </si>
  <si>
    <t>Organizaciones rurales y gobiernos locales asistidos técnica y financieramente para fortalecer sus capacidades de gestión, planeación, promoción del desarrollo rural integral (FIDA ORIENTE Y PRODENORTE)</t>
  </si>
  <si>
    <t>Productores organizados con asesoría técnica para elevar su productividad y mejorar sus sistemas productivos</t>
  </si>
  <si>
    <t>Productores organizados con capacitación para elevar su productividad y mejorar sus sistemas productivos</t>
  </si>
  <si>
    <t xml:space="preserve">Grupos de productores agropecuarios con asesoría para constituirse legalmente </t>
  </si>
  <si>
    <t>Productores con materiales, pie de cría, equipo, infraestructura agropecuaria e insumos para elevar su productividad y mejorar sus sistemas productivos</t>
  </si>
  <si>
    <t>Productoras de subsistencia reciben bolsas avícolas, para el incremento de la economía familiar.</t>
  </si>
  <si>
    <t>Productores forestales con asesoría técnica para fortalecer sus capacidades de protección y producción de su patrimonio productivo.</t>
  </si>
  <si>
    <t xml:space="preserve">Productores forestales con acceso a insumos y materiales para mejorar sus capacidades de producción </t>
  </si>
  <si>
    <t>Productores (as) comunitarios fortalecen sus capacidades con asistencia técnica y transferencia de tecnología en materia de agroturismo</t>
  </si>
  <si>
    <t>Aporte</t>
  </si>
  <si>
    <t>Promotores (as) y agricultores (as) de infra y subsistencia con mejoras en sus sistemas productivos</t>
  </si>
  <si>
    <t>Grupos de productores (as) rurales apoyados en encadenamientos e implementación de proyectos productivos y de servicios para el desarrollo rural integral</t>
  </si>
  <si>
    <t>Productores organizados con sistemas agropecuarios e hidrobiológicos eficientes</t>
  </si>
  <si>
    <t>Productores (as) fortalecidos para la protección de su patrimonio productivo</t>
  </si>
  <si>
    <t xml:space="preserve">Pacto Hambre Cero: Resultado 4 Incrementar los ingresos familiares </t>
  </si>
  <si>
    <t xml:space="preserve">Organizaciones de mujeres rurales reciben asistencia financiera para la mejora de sus sistemas productivos </t>
  </si>
  <si>
    <t>Organizaciones de productores reciben créditos para mejorar la productividad y competitividad en sus sistemas productivos</t>
  </si>
  <si>
    <t>Organizaciones de mujeres reciben asistencia financiera no reembolsable para implementar proyectos  productivos agropecuarios</t>
  </si>
  <si>
    <t>Organizaciones de productores reciben asistencia financiera no reembolsable para mejorar la productividad y competitividad en sus sistemas productivos.</t>
  </si>
  <si>
    <t>Organizaciones de mujeres reciben asistencia financiera no reembolsable para implementar proyectos  productivos agropecuarios en los municipios priorizados GEM</t>
  </si>
  <si>
    <t>Personas reciben incentivos en apoyo a la reforestación y mantenimiento de áreas potenciales</t>
  </si>
  <si>
    <t>Productores (as) con asistencia técnica y financiera para la incorporación de áreas con sistemas de riego</t>
  </si>
  <si>
    <t>Productores (as) con asistencia técnica y financiera para la rehabilitación de sistemas de riego</t>
  </si>
  <si>
    <t>Usuarios con servicios de sanidad agropecuaria y regulaciones para la protección de su patrimonio productivo y comercial</t>
  </si>
  <si>
    <t>Usuarios con programas y campañas de sanidad vegetal y animal para la protección de su patrimonio productivo y comercial</t>
  </si>
  <si>
    <t xml:space="preserve">Usuarios con capacitación en temas sanitarios, fitosanitarios, Fitozoogenética y recursos nativos, para la protección del patrimonio agropecuario nacional </t>
  </si>
  <si>
    <t>Pescadores artesanales obtienen certificados de pesca comercial artesanal.</t>
  </si>
  <si>
    <t>Concesionarios autorizados con licencias para pesca y acuicultura.</t>
  </si>
  <si>
    <t>Concesionarios de licencias de pesca obtienen certificados de captura y/o de transformación para exportar producto a otros destinos.</t>
  </si>
  <si>
    <t xml:space="preserve">Usuarios con capacitación en temas de acuicultura y pesca, para la protección del patrimonio agropecuario nacional </t>
  </si>
  <si>
    <t>Productores (as) excedentarios y comerciales organizados con capacitación y asesoría técnica para elevar su productividad y mejorar sus sistemas productivos (VIDER)</t>
  </si>
  <si>
    <t>Productores (as) excedentarios y comerciales con materiales, pie de cría e insumos para elevar su productividad y mejorar sus sistemas productivos (VIDER)</t>
  </si>
  <si>
    <t>Organizaciones de productores (as) comerciales con asesoría técnica y capacitación para conformación de encadenamientos productivos (VIDER)</t>
  </si>
  <si>
    <t>Productores organizados excedentarios y comerciales con producción de plantas (injertadas y de patrón) en vivero frutal. (VIPETEN)</t>
  </si>
  <si>
    <t>Productores ganaderos excedentarios y comerciales con germoplasma seminal y monta natural para el mejoramiento genético (VIPETEN)</t>
  </si>
  <si>
    <t>Productores ganaderos excedentarios y comerciales con pie de cría (alevines, ovinos, porcinos, abejas reina y otros) (VIPETEN)</t>
  </si>
  <si>
    <t>Alumnos egresados del nivel básico en formación agropecuaria</t>
  </si>
  <si>
    <t>Alumnos egresados  de Perito Agrónomo, Administración de Empresas Agropecuarias, Perito Forestal y Perito en Agroturismo</t>
  </si>
  <si>
    <t>Préstamo</t>
  </si>
  <si>
    <t>Documento</t>
  </si>
  <si>
    <t>Evento</t>
  </si>
  <si>
    <t>Reactivación y modernización de la actividad agropecuaria (FONAGRO)</t>
  </si>
  <si>
    <t>Bosques y agua para la concordia</t>
  </si>
  <si>
    <t>Fortalecimientio de la administración del agua para la producción</t>
  </si>
  <si>
    <t>Regulación del patrimonio productivo agropecuario</t>
  </si>
  <si>
    <t>Normatividad de la pesca y acuicultura</t>
  </si>
  <si>
    <t>Servicios de formación y capacitación agrícola y forestal</t>
  </si>
  <si>
    <t>Programa 13</t>
  </si>
  <si>
    <t>Programa 14</t>
  </si>
  <si>
    <t>Programa 15</t>
  </si>
  <si>
    <t xml:space="preserve"> Actividades Comunes 3</t>
  </si>
  <si>
    <t xml:space="preserve">Apoyo a la producción agropecuaria comercial competitiva </t>
  </si>
  <si>
    <t>Asistencia financiera rural</t>
  </si>
  <si>
    <t>Resultado Institucional</t>
  </si>
  <si>
    <t xml:space="preserve">Sanidad agropecuaria y regulaciones y competitividad </t>
  </si>
  <si>
    <t>Formación del recurso humano para el desarrollo agropecuario</t>
  </si>
  <si>
    <t>Recursos Nacionales                     (Fuente 11, 21 y 31)</t>
  </si>
  <si>
    <t>Préstamos (Fuentes: 52)</t>
  </si>
  <si>
    <t>Donaciones  (Fuentes: 61)*</t>
  </si>
  <si>
    <t>Préstamos               (Fuentes: 52)</t>
  </si>
  <si>
    <t>Recursos Nacionales                     (Fuente 11, 21, 31 y 32)</t>
  </si>
  <si>
    <t>Préstamos (Fuentes: 52)*</t>
  </si>
  <si>
    <t xml:space="preserve">The OPEC Fund for International Development y Fondo Internacional de Desarrollo Agricola </t>
  </si>
  <si>
    <t xml:space="preserve">Fondo Internacional de Desarrollo Agrícola , Comunidad Económica Europea, Agencia Japonesa de Cooperación Internacional, Agencia Internacional para el Desarrollo, Gobierno de China y Gobierno de España </t>
  </si>
  <si>
    <t xml:space="preserve">Su planificación física se encuentra programada para el tercer cuatrimestre </t>
  </si>
  <si>
    <t xml:space="preserve">La entrega de insumos se realizara durante el segundo cuatrimestre </t>
  </si>
  <si>
    <t xml:space="preserve">Los insumos a entregar se encuentran en proceso de compra </t>
  </si>
  <si>
    <t xml:space="preserve">Los eventos de capacitación se encuentran programados a partir del segundo cuatrimestre </t>
  </si>
  <si>
    <t xml:space="preserve">La ejecución de producto y subproductos se encuentra programada para el tercer cuatrimestre </t>
  </si>
  <si>
    <t>Avance Físico del Producto del cuatrimestre (Dato Absoluto)</t>
  </si>
  <si>
    <t>Información relevante/ alertas/ problemas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</si>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</sst>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Q-100A]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indexed="56"/>
      <name val="Verdana"/>
      <family val="2"/>
    </font>
    <font>
      <b/>
      <sz val="22"/>
      <color indexed="56"/>
      <name val="Rockwell Extra Bold"/>
      <family val="1"/>
    </font>
    <font>
      <b/>
      <sz val="20"/>
      <color indexed="18"/>
      <name val="Rockwell Extra Bold"/>
      <family val="1"/>
    </font>
    <font>
      <b/>
      <sz val="18"/>
      <color indexed="56"/>
      <name val="Rockwell Extra Bold"/>
      <family val="1"/>
    </font>
    <font>
      <i/>
      <sz val="12"/>
      <name val="Arial"/>
      <family val="2"/>
    </font>
    <font>
      <b/>
      <strike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i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i/>
      <sz val="10"/>
      <color theme="1" tint="0.49998474074526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8"/>
      <name val="Arial"/>
      <family val="2"/>
    </font>
    <font>
      <b/>
      <sz val="14"/>
      <color indexed="8"/>
      <name val="Arial"/>
      <family val="2"/>
    </font>
    <font>
      <sz val="20"/>
      <color theme="1"/>
      <name val="Arial"/>
      <family val="2"/>
    </font>
    <font>
      <sz val="20"/>
      <color indexed="10"/>
      <name val="Arial"/>
      <family val="2"/>
    </font>
    <font>
      <sz val="14"/>
      <color indexed="10"/>
      <name val="Arial"/>
      <family val="2"/>
    </font>
    <font>
      <sz val="16"/>
      <color indexed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13"/>
      <name val="Arial"/>
      <family val="2"/>
    </font>
    <font>
      <b/>
      <sz val="16"/>
      <color rgb="FFFFFF00"/>
      <name val="Arial"/>
      <family val="2"/>
    </font>
    <font>
      <b/>
      <sz val="16"/>
      <color indexed="10"/>
      <name val="Arial"/>
      <family val="2"/>
    </font>
    <font>
      <u/>
      <sz val="11"/>
      <color indexed="12"/>
      <name val="Arial"/>
      <family val="2"/>
    </font>
    <font>
      <sz val="22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4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D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7" tint="0.59999389629810485"/>
      </left>
      <right style="medium">
        <color theme="7" tint="0.59999389629810485"/>
      </right>
      <top/>
      <bottom style="medium">
        <color theme="7" tint="0.59999389629810485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47" fillId="0" borderId="0" applyNumberFormat="0" applyFill="0" applyBorder="0" applyAlignment="0" applyProtection="0">
      <alignment vertical="top"/>
      <protection locked="0"/>
    </xf>
  </cellStyleXfs>
  <cellXfs count="418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vertical="justify"/>
    </xf>
    <xf numFmtId="0" fontId="8" fillId="0" borderId="0" xfId="0" applyFont="1" applyBorder="1" applyAlignment="1">
      <alignment horizontal="left" vertical="justify"/>
    </xf>
    <xf numFmtId="0" fontId="11" fillId="2" borderId="5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8" fillId="0" borderId="0" xfId="0" applyFont="1" applyBorder="1" applyAlignment="1"/>
    <xf numFmtId="0" fontId="15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7" fillId="3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16" fillId="7" borderId="4" xfId="0" applyFont="1" applyFill="1" applyBorder="1" applyAlignment="1">
      <alignment vertical="top" wrapText="1"/>
    </xf>
    <xf numFmtId="0" fontId="15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1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/>
    <xf numFmtId="0" fontId="29" fillId="15" borderId="13" xfId="0" applyFont="1" applyFill="1" applyBorder="1"/>
    <xf numFmtId="0" fontId="29" fillId="15" borderId="8" xfId="0" applyFont="1" applyFill="1" applyBorder="1" applyAlignment="1">
      <alignment horizontal="center"/>
    </xf>
    <xf numFmtId="0" fontId="29" fillId="15" borderId="13" xfId="0" applyFont="1" applyFill="1" applyBorder="1" applyAlignment="1">
      <alignment horizontal="center"/>
    </xf>
    <xf numFmtId="0" fontId="29" fillId="15" borderId="13" xfId="0" applyFont="1" applyFill="1" applyBorder="1" applyAlignment="1">
      <alignment horizontal="center" vertical="center"/>
    </xf>
    <xf numFmtId="0" fontId="8" fillId="17" borderId="13" xfId="0" applyFont="1" applyFill="1" applyBorder="1" applyAlignment="1">
      <alignment horizontal="center" vertical="center"/>
    </xf>
    <xf numFmtId="0" fontId="30" fillId="17" borderId="13" xfId="2" applyFont="1" applyFill="1" applyBorder="1" applyAlignment="1" applyProtection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8" fillId="21" borderId="13" xfId="0" applyFont="1" applyFill="1" applyBorder="1" applyAlignment="1">
      <alignment horizontal="center" vertical="center" wrapText="1"/>
    </xf>
    <xf numFmtId="0" fontId="8" fillId="22" borderId="13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0" fontId="8" fillId="10" borderId="13" xfId="0" applyFont="1" applyFill="1" applyBorder="1" applyAlignment="1">
      <alignment horizontal="center" vertical="center"/>
    </xf>
    <xf numFmtId="0" fontId="0" fillId="0" borderId="0" xfId="0" applyFont="1"/>
    <xf numFmtId="0" fontId="36" fillId="0" borderId="1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14" borderId="0" xfId="0" applyFont="1" applyFill="1" applyBorder="1" applyAlignment="1">
      <alignment horizontal="center" vertical="center"/>
    </xf>
    <xf numFmtId="0" fontId="36" fillId="0" borderId="0" xfId="0" applyFont="1"/>
    <xf numFmtId="0" fontId="38" fillId="0" borderId="0" xfId="0" applyFont="1" applyBorder="1" applyAlignment="1">
      <alignment horizontal="center" vertical="center"/>
    </xf>
    <xf numFmtId="0" fontId="37" fillId="10" borderId="13" xfId="0" applyFont="1" applyFill="1" applyBorder="1"/>
    <xf numFmtId="0" fontId="37" fillId="10" borderId="8" xfId="0" applyFont="1" applyFill="1" applyBorder="1" applyAlignment="1">
      <alignment horizontal="center"/>
    </xf>
    <xf numFmtId="0" fontId="37" fillId="10" borderId="13" xfId="0" applyFont="1" applyFill="1" applyBorder="1" applyAlignment="1">
      <alignment horizontal="center"/>
    </xf>
    <xf numFmtId="0" fontId="37" fillId="10" borderId="13" xfId="0" applyFont="1" applyFill="1" applyBorder="1" applyAlignment="1">
      <alignment horizontal="center" vertical="center"/>
    </xf>
    <xf numFmtId="0" fontId="37" fillId="17" borderId="13" xfId="0" applyFont="1" applyFill="1" applyBorder="1" applyAlignment="1">
      <alignment horizontal="center" vertical="center"/>
    </xf>
    <xf numFmtId="0" fontId="37" fillId="17" borderId="13" xfId="2" applyFont="1" applyFill="1" applyBorder="1" applyAlignment="1" applyProtection="1">
      <alignment horizontal="center" vertical="center" wrapText="1"/>
    </xf>
    <xf numFmtId="0" fontId="37" fillId="18" borderId="13" xfId="0" applyFont="1" applyFill="1" applyBorder="1" applyAlignment="1">
      <alignment horizontal="center" vertical="center" wrapText="1"/>
    </xf>
    <xf numFmtId="0" fontId="37" fillId="17" borderId="13" xfId="0" applyFont="1" applyFill="1" applyBorder="1" applyAlignment="1">
      <alignment horizontal="left" vertical="center" wrapText="1"/>
    </xf>
    <xf numFmtId="0" fontId="37" fillId="17" borderId="13" xfId="2" applyFont="1" applyFill="1" applyBorder="1" applyAlignment="1" applyProtection="1">
      <alignment horizontal="left" vertical="center" wrapText="1"/>
    </xf>
    <xf numFmtId="0" fontId="39" fillId="17" borderId="13" xfId="2" applyFont="1" applyFill="1" applyBorder="1" applyAlignment="1" applyProtection="1">
      <alignment horizontal="center" vertical="center" wrapText="1"/>
    </xf>
    <xf numFmtId="0" fontId="39" fillId="17" borderId="13" xfId="0" applyFont="1" applyFill="1" applyBorder="1" applyAlignment="1">
      <alignment horizontal="center"/>
    </xf>
    <xf numFmtId="9" fontId="39" fillId="17" borderId="13" xfId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0" fillId="23" borderId="0" xfId="0" applyFont="1" applyFill="1"/>
    <xf numFmtId="0" fontId="0" fillId="23" borderId="0" xfId="0" applyFont="1" applyFill="1" applyBorder="1"/>
    <xf numFmtId="0" fontId="37" fillId="21" borderId="10" xfId="0" applyFont="1" applyFill="1" applyBorder="1" applyAlignment="1">
      <alignment horizontal="center" vertical="center" wrapText="1"/>
    </xf>
    <xf numFmtId="0" fontId="0" fillId="23" borderId="0" xfId="0" applyFill="1" applyBorder="1"/>
    <xf numFmtId="0" fontId="27" fillId="26" borderId="0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6" fillId="14" borderId="0" xfId="0" applyFont="1" applyFill="1" applyBorder="1" applyAlignment="1">
      <alignment horizontal="center" vertical="center" wrapText="1"/>
    </xf>
    <xf numFmtId="0" fontId="22" fillId="14" borderId="0" xfId="0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horizontal="left" vertical="center"/>
    </xf>
    <xf numFmtId="0" fontId="0" fillId="14" borderId="0" xfId="0" applyFill="1" applyBorder="1"/>
    <xf numFmtId="0" fontId="37" fillId="28" borderId="13" xfId="0" applyFont="1" applyFill="1" applyBorder="1" applyAlignment="1">
      <alignment horizontal="center" vertical="center"/>
    </xf>
    <xf numFmtId="0" fontId="41" fillId="29" borderId="14" xfId="0" applyFont="1" applyFill="1" applyBorder="1" applyAlignment="1">
      <alignment horizontal="center" vertical="center" wrapText="1"/>
    </xf>
    <xf numFmtId="0" fontId="29" fillId="29" borderId="17" xfId="0" applyFont="1" applyFill="1" applyBorder="1" applyAlignment="1">
      <alignment horizontal="center" vertical="center" wrapText="1"/>
    </xf>
    <xf numFmtId="0" fontId="41" fillId="4" borderId="17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41" fillId="19" borderId="14" xfId="0" applyFont="1" applyFill="1" applyBorder="1" applyAlignment="1">
      <alignment horizontal="center" vertical="center" wrapText="1"/>
    </xf>
    <xf numFmtId="0" fontId="29" fillId="19" borderId="17" xfId="0" applyFont="1" applyFill="1" applyBorder="1" applyAlignment="1">
      <alignment horizontal="center" vertical="center" wrapText="1"/>
    </xf>
    <xf numFmtId="0" fontId="8" fillId="27" borderId="13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3" borderId="13" xfId="0" applyNumberFormat="1" applyFill="1" applyBorder="1"/>
    <xf numFmtId="0" fontId="29" fillId="3" borderId="1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20" borderId="9" xfId="0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/>
    <xf numFmtId="164" fontId="35" fillId="0" borderId="9" xfId="0" applyNumberFormat="1" applyFont="1" applyBorder="1" applyAlignment="1">
      <alignment vertical="center" wrapText="1"/>
    </xf>
    <xf numFmtId="164" fontId="35" fillId="0" borderId="13" xfId="0" applyNumberFormat="1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/>
    </xf>
    <xf numFmtId="0" fontId="27" fillId="26" borderId="6" xfId="0" applyFont="1" applyFill="1" applyBorder="1" applyAlignment="1">
      <alignment horizontal="center" vertical="center"/>
    </xf>
    <xf numFmtId="0" fontId="27" fillId="26" borderId="7" xfId="0" applyFont="1" applyFill="1" applyBorder="1" applyAlignment="1">
      <alignment horizontal="center" vertical="center"/>
    </xf>
    <xf numFmtId="0" fontId="27" fillId="26" borderId="8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26" fillId="13" borderId="13" xfId="0" applyFont="1" applyFill="1" applyBorder="1" applyAlignment="1">
      <alignment horizontal="center" vertical="center" wrapText="1"/>
    </xf>
    <xf numFmtId="164" fontId="23" fillId="0" borderId="13" xfId="0" applyNumberFormat="1" applyFont="1" applyBorder="1"/>
    <xf numFmtId="164" fontId="23" fillId="3" borderId="13" xfId="0" applyNumberFormat="1" applyFont="1" applyFill="1" applyBorder="1"/>
    <xf numFmtId="0" fontId="45" fillId="10" borderId="13" xfId="0" applyFont="1" applyFill="1" applyBorder="1" applyAlignment="1">
      <alignment horizontal="center" vertical="center" wrapText="1"/>
    </xf>
    <xf numFmtId="0" fontId="46" fillId="20" borderId="13" xfId="0" applyFont="1" applyFill="1" applyBorder="1" applyAlignment="1">
      <alignment horizontal="center" vertical="center" wrapText="1"/>
    </xf>
    <xf numFmtId="0" fontId="23" fillId="0" borderId="13" xfId="0" applyFont="1" applyBorder="1"/>
    <xf numFmtId="0" fontId="8" fillId="31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37" fillId="21" borderId="13" xfId="0" applyFont="1" applyFill="1" applyBorder="1" applyAlignment="1">
      <alignment horizontal="center" vertical="center" wrapText="1"/>
    </xf>
    <xf numFmtId="0" fontId="47" fillId="0" borderId="0" xfId="3" applyAlignment="1" applyProtection="1"/>
    <xf numFmtId="0" fontId="47" fillId="0" borderId="0" xfId="3" applyAlignment="1" applyProtection="1">
      <alignment wrapText="1"/>
    </xf>
    <xf numFmtId="0" fontId="47" fillId="0" borderId="0" xfId="3" quotePrefix="1" applyAlignment="1" applyProtection="1">
      <alignment wrapText="1"/>
    </xf>
    <xf numFmtId="0" fontId="9" fillId="0" borderId="2" xfId="0" applyFont="1" applyBorder="1" applyAlignment="1">
      <alignment horizontal="left" wrapText="1"/>
    </xf>
    <xf numFmtId="0" fontId="16" fillId="2" borderId="3" xfId="0" applyFont="1" applyFill="1" applyBorder="1" applyAlignment="1">
      <alignment vertical="top" wrapText="1"/>
    </xf>
    <xf numFmtId="0" fontId="8" fillId="24" borderId="9" xfId="0" applyFont="1" applyFill="1" applyBorder="1" applyAlignment="1">
      <alignment horizontal="center" vertical="center" wrapText="1"/>
    </xf>
    <xf numFmtId="0" fontId="8" fillId="30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7" fillId="21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0" fillId="32" borderId="13" xfId="0" applyFill="1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9" fontId="0" fillId="0" borderId="13" xfId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3" fontId="27" fillId="14" borderId="7" xfId="0" applyNumberFormat="1" applyFont="1" applyFill="1" applyBorder="1" applyAlignment="1">
      <alignment horizontal="center" vertical="center"/>
    </xf>
    <xf numFmtId="3" fontId="27" fillId="14" borderId="8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9" fillId="15" borderId="13" xfId="0" applyNumberFormat="1" applyFont="1" applyFill="1" applyBorder="1" applyAlignment="1">
      <alignment horizontal="center"/>
    </xf>
    <xf numFmtId="3" fontId="29" fillId="15" borderId="13" xfId="0" applyNumberFormat="1" applyFont="1" applyFill="1" applyBorder="1" applyAlignment="1">
      <alignment horizontal="center" vertical="center"/>
    </xf>
    <xf numFmtId="3" fontId="8" fillId="21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9" fontId="25" fillId="0" borderId="0" xfId="0" applyNumberFormat="1" applyFont="1" applyAlignment="1">
      <alignment horizontal="center" vertical="center"/>
    </xf>
    <xf numFmtId="9" fontId="0" fillId="0" borderId="0" xfId="0" applyNumberFormat="1"/>
    <xf numFmtId="9" fontId="30" fillId="17" borderId="13" xfId="2" applyNumberFormat="1" applyFont="1" applyFill="1" applyBorder="1" applyAlignment="1" applyProtection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13" xfId="1" applyNumberFormat="1" applyFont="1" applyBorder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41" fillId="0" borderId="13" xfId="0" applyFont="1" applyBorder="1" applyAlignment="1">
      <alignment horizontal="center" vertical="center"/>
    </xf>
    <xf numFmtId="0" fontId="0" fillId="33" borderId="13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center" wrapText="1"/>
    </xf>
    <xf numFmtId="10" fontId="0" fillId="3" borderId="13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33" borderId="13" xfId="0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0" fontId="49" fillId="0" borderId="13" xfId="0" applyFont="1" applyBorder="1" applyAlignment="1">
      <alignment vertical="center" wrapText="1"/>
    </xf>
    <xf numFmtId="3" fontId="49" fillId="0" borderId="13" xfId="0" applyNumberFormat="1" applyFont="1" applyBorder="1" applyAlignment="1">
      <alignment vertical="center" wrapText="1"/>
    </xf>
    <xf numFmtId="9" fontId="49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0" fillId="23" borderId="0" xfId="0" applyFont="1" applyFill="1" applyBorder="1" applyAlignment="1">
      <alignment horizontal="center"/>
    </xf>
    <xf numFmtId="0" fontId="50" fillId="3" borderId="1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3" fontId="37" fillId="10" borderId="13" xfId="0" applyNumberFormat="1" applyFont="1" applyFill="1" applyBorder="1" applyAlignment="1">
      <alignment horizontal="center" vertical="center"/>
    </xf>
    <xf numFmtId="3" fontId="37" fillId="18" borderId="13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23" borderId="0" xfId="0" applyNumberFormat="1" applyFont="1" applyFill="1" applyBorder="1" applyAlignment="1">
      <alignment horizontal="center"/>
    </xf>
    <xf numFmtId="0" fontId="0" fillId="23" borderId="0" xfId="0" applyFont="1" applyFill="1" applyAlignment="1">
      <alignment horizontal="center"/>
    </xf>
    <xf numFmtId="3" fontId="36" fillId="14" borderId="7" xfId="0" applyNumberFormat="1" applyFont="1" applyFill="1" applyBorder="1" applyAlignment="1">
      <alignment horizontal="center" vertical="center"/>
    </xf>
    <xf numFmtId="3" fontId="36" fillId="14" borderId="8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3" fontId="37" fillId="21" borderId="13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>
      <alignment vertical="center" wrapText="1"/>
    </xf>
    <xf numFmtId="3" fontId="0" fillId="23" borderId="0" xfId="0" applyNumberFormat="1" applyFont="1" applyFill="1" applyBorder="1"/>
    <xf numFmtId="9" fontId="0" fillId="0" borderId="13" xfId="0" applyNumberFormat="1" applyFont="1" applyBorder="1" applyAlignment="1">
      <alignment vertical="center" wrapText="1"/>
    </xf>
    <xf numFmtId="4" fontId="0" fillId="0" borderId="13" xfId="0" applyNumberFormat="1" applyFont="1" applyBorder="1" applyAlignment="1">
      <alignment vertical="center"/>
    </xf>
    <xf numFmtId="4" fontId="0" fillId="0" borderId="13" xfId="0" applyNumberFormat="1" applyFont="1" applyBorder="1" applyAlignment="1">
      <alignment vertical="center" wrapText="1"/>
    </xf>
    <xf numFmtId="9" fontId="0" fillId="0" borderId="6" xfId="1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4" fontId="0" fillId="0" borderId="0" xfId="0" applyNumberFormat="1"/>
    <xf numFmtId="0" fontId="51" fillId="30" borderId="13" xfId="0" applyFont="1" applyFill="1" applyBorder="1" applyAlignment="1">
      <alignment horizontal="center" vertical="center" wrapText="1"/>
    </xf>
    <xf numFmtId="164" fontId="0" fillId="0" borderId="0" xfId="0" applyNumberFormat="1"/>
    <xf numFmtId="164" fontId="35" fillId="0" borderId="13" xfId="0" applyNumberFormat="1" applyFont="1" applyBorder="1" applyAlignment="1">
      <alignment horizontal="center" vertical="center" wrapText="1"/>
    </xf>
    <xf numFmtId="164" fontId="52" fillId="0" borderId="13" xfId="0" applyNumberFormat="1" applyFont="1" applyBorder="1" applyAlignment="1">
      <alignment vertical="center" wrapText="1"/>
    </xf>
    <xf numFmtId="0" fontId="52" fillId="0" borderId="13" xfId="0" applyFont="1" applyBorder="1" applyAlignment="1">
      <alignment vertical="center" wrapText="1"/>
    </xf>
    <xf numFmtId="164" fontId="35" fillId="3" borderId="13" xfId="0" applyNumberFormat="1" applyFont="1" applyFill="1" applyBorder="1" applyAlignment="1">
      <alignment horizontal="center" vertical="center" wrapText="1"/>
    </xf>
    <xf numFmtId="164" fontId="52" fillId="3" borderId="13" xfId="0" applyNumberFormat="1" applyFont="1" applyFill="1" applyBorder="1" applyAlignment="1">
      <alignment vertical="center" wrapText="1"/>
    </xf>
    <xf numFmtId="164" fontId="35" fillId="3" borderId="13" xfId="0" applyNumberFormat="1" applyFont="1" applyFill="1" applyBorder="1" applyAlignment="1">
      <alignment vertical="center" wrapText="1"/>
    </xf>
    <xf numFmtId="164" fontId="35" fillId="29" borderId="13" xfId="0" applyNumberFormat="1" applyFont="1" applyFill="1" applyBorder="1" applyAlignment="1">
      <alignment horizontal="center" vertical="center" wrapText="1"/>
    </xf>
    <xf numFmtId="164" fontId="35" fillId="4" borderId="13" xfId="0" applyNumberFormat="1" applyFont="1" applyFill="1" applyBorder="1" applyAlignment="1">
      <alignment horizontal="center" vertical="center" wrapText="1"/>
    </xf>
    <xf numFmtId="164" fontId="35" fillId="19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7" fillId="0" borderId="13" xfId="3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textRotation="90"/>
    </xf>
    <xf numFmtId="0" fontId="8" fillId="10" borderId="14" xfId="0" applyFont="1" applyFill="1" applyBorder="1" applyAlignment="1">
      <alignment horizontal="center" vertical="center" textRotation="90"/>
    </xf>
    <xf numFmtId="0" fontId="8" fillId="10" borderId="17" xfId="0" applyFont="1" applyFill="1" applyBorder="1" applyAlignment="1">
      <alignment horizontal="center" vertical="center" textRotation="90"/>
    </xf>
    <xf numFmtId="0" fontId="20" fillId="12" borderId="9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0" fillId="12" borderId="17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left" vertical="center"/>
    </xf>
    <xf numFmtId="0" fontId="0" fillId="12" borderId="8" xfId="0" applyFill="1" applyBorder="1"/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0" fontId="0" fillId="3" borderId="9" xfId="0" applyNumberFormat="1" applyFill="1" applyBorder="1" applyAlignment="1">
      <alignment horizontal="center" vertical="center" wrapText="1"/>
    </xf>
    <xf numFmtId="10" fontId="0" fillId="3" borderId="14" xfId="0" applyNumberFormat="1" applyFill="1" applyBorder="1" applyAlignment="1">
      <alignment horizontal="center" vertical="center" wrapText="1"/>
    </xf>
    <xf numFmtId="10" fontId="0" fillId="3" borderId="17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9" fontId="0" fillId="0" borderId="9" xfId="1" applyNumberFormat="1" applyFont="1" applyBorder="1" applyAlignment="1">
      <alignment horizontal="center" vertical="center" wrapText="1"/>
    </xf>
    <xf numFmtId="9" fontId="0" fillId="0" borderId="14" xfId="1" applyNumberFormat="1" applyFont="1" applyBorder="1" applyAlignment="1">
      <alignment horizontal="center" vertical="center" wrapText="1"/>
    </xf>
    <xf numFmtId="9" fontId="0" fillId="0" borderId="17" xfId="1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33" borderId="9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0" fillId="3" borderId="14" xfId="0" applyNumberForma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2" fillId="0" borderId="8" xfId="0" applyFont="1" applyBorder="1"/>
    <xf numFmtId="0" fontId="26" fillId="13" borderId="9" xfId="0" applyFont="1" applyFill="1" applyBorder="1" applyAlignment="1">
      <alignment horizontal="center" vertical="center" wrapText="1"/>
    </xf>
    <xf numFmtId="0" fontId="26" fillId="13" borderId="14" xfId="0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 applyProtection="1">
      <alignment horizontal="center" vertical="center" wrapText="1"/>
      <protection locked="0"/>
    </xf>
    <xf numFmtId="0" fontId="41" fillId="0" borderId="11" xfId="0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 applyProtection="1">
      <alignment horizontal="center" vertical="center" wrapText="1"/>
      <protection locked="0"/>
    </xf>
    <xf numFmtId="0" fontId="41" fillId="0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1" fillId="0" borderId="16" xfId="0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Fill="1" applyBorder="1" applyAlignment="1" applyProtection="1">
      <alignment horizontal="center" vertical="center" wrapText="1"/>
      <protection locked="0"/>
    </xf>
    <xf numFmtId="0" fontId="41" fillId="0" borderId="19" xfId="0" applyFont="1" applyFill="1" applyBorder="1" applyAlignment="1" applyProtection="1">
      <alignment horizontal="center" vertical="center" wrapText="1"/>
      <protection locked="0"/>
    </xf>
    <xf numFmtId="0" fontId="41" fillId="0" borderId="20" xfId="0" applyFont="1" applyFill="1" applyBorder="1" applyAlignment="1" applyProtection="1">
      <alignment horizontal="center" vertical="center" wrapText="1"/>
      <protection locked="0"/>
    </xf>
    <xf numFmtId="0" fontId="8" fillId="16" borderId="9" xfId="0" applyFont="1" applyFill="1" applyBorder="1" applyAlignment="1">
      <alignment horizontal="center" vertical="center" wrapText="1"/>
    </xf>
    <xf numFmtId="0" fontId="8" fillId="16" borderId="17" xfId="0" applyFont="1" applyFill="1" applyBorder="1" applyAlignment="1">
      <alignment horizontal="center" vertical="center" wrapText="1"/>
    </xf>
    <xf numFmtId="0" fontId="8" fillId="17" borderId="10" xfId="2" applyFont="1" applyFill="1" applyBorder="1" applyAlignment="1" applyProtection="1">
      <alignment horizontal="center" vertical="center" wrapText="1"/>
    </xf>
    <xf numFmtId="0" fontId="8" fillId="17" borderId="11" xfId="2" applyFont="1" applyFill="1" applyBorder="1" applyAlignment="1" applyProtection="1">
      <alignment horizontal="center" vertical="center" wrapText="1"/>
    </xf>
    <xf numFmtId="0" fontId="8" fillId="17" borderId="12" xfId="2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0" fillId="32" borderId="9" xfId="0" applyFill="1" applyBorder="1" applyAlignment="1">
      <alignment horizontal="center" vertical="center" wrapText="1"/>
    </xf>
    <xf numFmtId="0" fontId="0" fillId="32" borderId="17" xfId="0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9" fontId="0" fillId="0" borderId="13" xfId="1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0" fontId="0" fillId="32" borderId="13" xfId="0" applyFill="1" applyBorder="1" applyAlignment="1">
      <alignment horizontal="center" vertical="center" wrapText="1"/>
    </xf>
    <xf numFmtId="0" fontId="8" fillId="21" borderId="9" xfId="0" applyFont="1" applyFill="1" applyBorder="1" applyAlignment="1">
      <alignment horizontal="center" vertical="center" wrapText="1"/>
    </xf>
    <xf numFmtId="0" fontId="8" fillId="21" borderId="17" xfId="0" applyFont="1" applyFill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4" borderId="8" xfId="0" applyFont="1" applyFill="1" applyBorder="1" applyAlignment="1">
      <alignment horizontal="center" vertical="center" wrapText="1"/>
    </xf>
    <xf numFmtId="0" fontId="29" fillId="25" borderId="9" xfId="0" applyFont="1" applyFill="1" applyBorder="1" applyAlignment="1">
      <alignment horizontal="center" vertical="center" wrapText="1"/>
    </xf>
    <xf numFmtId="0" fontId="29" fillId="25" borderId="17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center" vertical="center"/>
    </xf>
    <xf numFmtId="0" fontId="8" fillId="22" borderId="11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32" borderId="14" xfId="0" applyFill="1" applyBorder="1" applyAlignment="1">
      <alignment horizontal="center" vertical="center" wrapText="1"/>
    </xf>
    <xf numFmtId="3" fontId="0" fillId="32" borderId="13" xfId="0" applyNumberFormat="1" applyFill="1" applyBorder="1" applyAlignment="1">
      <alignment horizontal="center" vertical="center" wrapText="1"/>
    </xf>
    <xf numFmtId="9" fontId="0" fillId="0" borderId="9" xfId="1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0" fontId="0" fillId="0" borderId="14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9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 wrapText="1"/>
    </xf>
    <xf numFmtId="9" fontId="0" fillId="0" borderId="14" xfId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9" fontId="0" fillId="0" borderId="13" xfId="1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13" borderId="9" xfId="0" applyFont="1" applyFill="1" applyBorder="1" applyAlignment="1">
      <alignment horizontal="center" vertical="center" textRotation="90" wrapText="1"/>
    </xf>
    <xf numFmtId="0" fontId="37" fillId="13" borderId="14" xfId="0" applyFont="1" applyFill="1" applyBorder="1" applyAlignment="1">
      <alignment horizontal="center" vertical="center" textRotation="90" wrapText="1"/>
    </xf>
    <xf numFmtId="0" fontId="37" fillId="13" borderId="17" xfId="0" applyFont="1" applyFill="1" applyBorder="1" applyAlignment="1">
      <alignment horizontal="center" vertical="center" textRotation="90" wrapText="1"/>
    </xf>
    <xf numFmtId="0" fontId="38" fillId="13" borderId="9" xfId="0" applyFont="1" applyFill="1" applyBorder="1" applyAlignment="1">
      <alignment horizontal="center" vertical="center" wrapText="1"/>
    </xf>
    <xf numFmtId="0" fontId="38" fillId="13" borderId="14" xfId="0" applyFont="1" applyFill="1" applyBorder="1" applyAlignment="1">
      <alignment horizontal="center" vertical="center" wrapText="1"/>
    </xf>
    <xf numFmtId="0" fontId="38" fillId="13" borderId="17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left" vertical="center"/>
    </xf>
    <xf numFmtId="0" fontId="36" fillId="0" borderId="8" xfId="0" applyFont="1" applyBorder="1"/>
    <xf numFmtId="3" fontId="38" fillId="0" borderId="7" xfId="0" applyNumberFormat="1" applyFont="1" applyBorder="1" applyAlignment="1">
      <alignment horizontal="center" vertical="center"/>
    </xf>
    <xf numFmtId="3" fontId="38" fillId="0" borderId="8" xfId="0" applyNumberFormat="1" applyFont="1" applyBorder="1" applyAlignment="1">
      <alignment horizontal="center" vertical="center"/>
    </xf>
    <xf numFmtId="0" fontId="37" fillId="18" borderId="10" xfId="0" applyFont="1" applyFill="1" applyBorder="1" applyAlignment="1">
      <alignment horizontal="center" vertical="center"/>
    </xf>
    <xf numFmtId="0" fontId="37" fillId="18" borderId="11" xfId="0" applyFont="1" applyFill="1" applyBorder="1" applyAlignment="1">
      <alignment horizontal="center" vertical="center"/>
    </xf>
    <xf numFmtId="0" fontId="37" fillId="18" borderId="12" xfId="0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0" fontId="50" fillId="3" borderId="13" xfId="0" applyFont="1" applyFill="1" applyBorder="1" applyAlignment="1">
      <alignment horizontal="left" vertical="center" wrapText="1"/>
    </xf>
    <xf numFmtId="0" fontId="37" fillId="13" borderId="13" xfId="0" applyFont="1" applyFill="1" applyBorder="1" applyAlignment="1">
      <alignment horizontal="center" vertical="center" textRotation="90"/>
    </xf>
    <xf numFmtId="0" fontId="37" fillId="13" borderId="9" xfId="0" applyFont="1" applyFill="1" applyBorder="1" applyAlignment="1">
      <alignment horizontal="center" vertical="center" wrapText="1"/>
    </xf>
    <xf numFmtId="0" fontId="37" fillId="13" borderId="17" xfId="0" applyFont="1" applyFill="1" applyBorder="1" applyAlignment="1">
      <alignment horizontal="center" vertical="center" wrapText="1"/>
    </xf>
    <xf numFmtId="0" fontId="37" fillId="17" borderId="10" xfId="2" applyFont="1" applyFill="1" applyBorder="1" applyAlignment="1" applyProtection="1">
      <alignment horizontal="center" vertical="center" wrapText="1"/>
    </xf>
    <xf numFmtId="0" fontId="37" fillId="17" borderId="11" xfId="2" applyFont="1" applyFill="1" applyBorder="1" applyAlignment="1" applyProtection="1">
      <alignment horizontal="center" vertical="center" wrapText="1"/>
    </xf>
    <xf numFmtId="0" fontId="37" fillId="17" borderId="12" xfId="2" applyFont="1" applyFill="1" applyBorder="1" applyAlignment="1" applyProtection="1">
      <alignment horizontal="center" vertical="center" wrapText="1"/>
    </xf>
    <xf numFmtId="0" fontId="37" fillId="21" borderId="13" xfId="0" applyFont="1" applyFill="1" applyBorder="1" applyAlignment="1">
      <alignment horizontal="center" vertical="center" wrapText="1"/>
    </xf>
    <xf numFmtId="9" fontId="0" fillId="0" borderId="9" xfId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50" fillId="0" borderId="13" xfId="0" applyFont="1" applyBorder="1" applyAlignment="1">
      <alignment horizontal="left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26" fillId="16" borderId="9" xfId="0" applyFont="1" applyFill="1" applyBorder="1" applyAlignment="1">
      <alignment horizontal="center" vertical="center" wrapText="1"/>
    </xf>
    <xf numFmtId="0" fontId="26" fillId="16" borderId="14" xfId="0" applyFont="1" applyFill="1" applyBorder="1" applyAlignment="1">
      <alignment horizontal="center" vertical="center" wrapText="1"/>
    </xf>
    <xf numFmtId="0" fontId="26" fillId="16" borderId="17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/>
    </xf>
    <xf numFmtId="0" fontId="35" fillId="0" borderId="8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8" fillId="27" borderId="9" xfId="0" applyFont="1" applyFill="1" applyBorder="1" applyAlignment="1">
      <alignment horizontal="center" vertical="center"/>
    </xf>
    <xf numFmtId="0" fontId="8" fillId="27" borderId="14" xfId="0" applyFont="1" applyFill="1" applyBorder="1" applyAlignment="1">
      <alignment horizontal="center" vertical="center"/>
    </xf>
    <xf numFmtId="0" fontId="8" fillId="27" borderId="17" xfId="0" applyFont="1" applyFill="1" applyBorder="1" applyAlignment="1">
      <alignment horizontal="center" vertical="center"/>
    </xf>
    <xf numFmtId="0" fontId="26" fillId="30" borderId="9" xfId="0" applyFont="1" applyFill="1" applyBorder="1" applyAlignment="1">
      <alignment horizontal="center" vertical="center" wrapText="1"/>
    </xf>
    <xf numFmtId="0" fontId="26" fillId="30" borderId="14" xfId="0" applyFont="1" applyFill="1" applyBorder="1" applyAlignment="1">
      <alignment horizontal="center" vertical="center" wrapText="1"/>
    </xf>
    <xf numFmtId="0" fontId="26" fillId="30" borderId="17" xfId="0" applyFont="1" applyFill="1" applyBorder="1" applyAlignment="1">
      <alignment horizontal="center" vertical="center" wrapText="1"/>
    </xf>
    <xf numFmtId="0" fontId="41" fillId="29" borderId="6" xfId="0" applyFont="1" applyFill="1" applyBorder="1" applyAlignment="1">
      <alignment horizontal="center" vertical="center" wrapText="1"/>
    </xf>
    <xf numFmtId="0" fontId="41" fillId="29" borderId="7" xfId="0" applyFont="1" applyFill="1" applyBorder="1" applyAlignment="1">
      <alignment horizontal="center" vertical="center" wrapText="1"/>
    </xf>
    <xf numFmtId="0" fontId="41" fillId="29" borderId="8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19" borderId="13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0" fillId="0" borderId="8" xfId="0" applyBorder="1"/>
    <xf numFmtId="0" fontId="41" fillId="5" borderId="14" xfId="0" applyFont="1" applyFill="1" applyBorder="1" applyAlignment="1">
      <alignment horizontal="center" vertical="center" wrapText="1"/>
    </xf>
    <xf numFmtId="0" fontId="41" fillId="5" borderId="17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>
      <alignment horizontal="center" vertical="center" wrapText="1"/>
    </xf>
    <xf numFmtId="0" fontId="26" fillId="20" borderId="16" xfId="0" applyFont="1" applyFill="1" applyBorder="1" applyAlignment="1">
      <alignment horizontal="center" vertical="center" wrapText="1"/>
    </xf>
    <xf numFmtId="0" fontId="8" fillId="31" borderId="9" xfId="0" applyFont="1" applyFill="1" applyBorder="1" applyAlignment="1">
      <alignment horizontal="center" vertical="center"/>
    </xf>
    <xf numFmtId="0" fontId="8" fillId="31" borderId="14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0" fontId="26" fillId="11" borderId="14" xfId="0" applyFont="1" applyFill="1" applyBorder="1" applyAlignment="1">
      <alignment horizontal="center" vertical="center" wrapText="1"/>
    </xf>
    <xf numFmtId="0" fontId="8" fillId="31" borderId="17" xfId="0" applyFont="1" applyFill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26" fillId="20" borderId="9" xfId="0" applyFont="1" applyFill="1" applyBorder="1" applyAlignment="1">
      <alignment horizontal="center" vertical="center" wrapText="1"/>
    </xf>
    <xf numFmtId="0" fontId="26" fillId="20" borderId="14" xfId="0" applyFont="1" applyFill="1" applyBorder="1" applyAlignment="1">
      <alignment horizontal="center" vertical="center" wrapText="1"/>
    </xf>
    <xf numFmtId="0" fontId="26" fillId="20" borderId="17" xfId="0" applyFont="1" applyFill="1" applyBorder="1" applyAlignment="1">
      <alignment horizontal="center" vertical="center" wrapText="1"/>
    </xf>
    <xf numFmtId="1" fontId="29" fillId="15" borderId="13" xfId="0" applyNumberFormat="1" applyFont="1" applyFill="1" applyBorder="1" applyAlignment="1">
      <alignment horizontal="center" vertical="center"/>
    </xf>
    <xf numFmtId="0" fontId="53" fillId="0" borderId="9" xfId="0" applyFont="1" applyBorder="1" applyAlignment="1">
      <alignment horizontal="center" vertical="center" textRotation="90" wrapText="1"/>
    </xf>
    <xf numFmtId="0" fontId="53" fillId="0" borderId="14" xfId="0" applyFont="1" applyBorder="1" applyAlignment="1">
      <alignment horizontal="center" vertical="center" textRotation="90" wrapText="1"/>
    </xf>
    <xf numFmtId="0" fontId="53" fillId="0" borderId="17" xfId="0" applyFont="1" applyBorder="1" applyAlignment="1">
      <alignment horizontal="center" vertical="center" textRotation="90" wrapText="1"/>
    </xf>
    <xf numFmtId="0" fontId="51" fillId="16" borderId="13" xfId="0" applyFont="1" applyFill="1" applyBorder="1" applyAlignment="1">
      <alignment horizontal="center" vertical="center" textRotation="90"/>
    </xf>
    <xf numFmtId="0" fontId="49" fillId="0" borderId="9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A9694"/>
      <color rgb="FF8DB4E2"/>
      <color rgb="FFB1A0C7"/>
      <color rgb="FFFFFF99"/>
      <color rgb="FFC4D79B"/>
      <color rgb="FFFABF8F"/>
      <color rgb="FF8DB4DE"/>
      <color rgb="FFFEF4FE"/>
      <color rgb="FFFBD1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885825</xdr:colOff>
      <xdr:row>2</xdr:row>
      <xdr:rowOff>133351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5720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4572000</xdr:colOff>
      <xdr:row>3</xdr:row>
      <xdr:rowOff>133350</xdr:rowOff>
    </xdr:to>
    <xdr:pic>
      <xdr:nvPicPr>
        <xdr:cNvPr id="3" name="Imagen 2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200025</xdr:colOff>
      <xdr:row>3</xdr:row>
      <xdr:rowOff>133350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146049</xdr:colOff>
      <xdr:row>3</xdr:row>
      <xdr:rowOff>133350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67274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333374</xdr:colOff>
      <xdr:row>3</xdr:row>
      <xdr:rowOff>133350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67274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847724</xdr:colOff>
      <xdr:row>3</xdr:row>
      <xdr:rowOff>133350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67274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484413</xdr:colOff>
      <xdr:row>3</xdr:row>
      <xdr:rowOff>133350</xdr:rowOff>
    </xdr:to>
    <xdr:pic>
      <xdr:nvPicPr>
        <xdr:cNvPr id="2" name="Imagen 1" descr="http://srv-intranet/segeplan/Formatos%20oficiales/Logo%20Segeplan%20a%20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67274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juarez@maga.gob.gt" TargetMode="External"/><Relationship Id="rId2" Type="http://schemas.openxmlformats.org/officeDocument/2006/relationships/hyperlink" Target="mailto:diplan@maga.gob.gt" TargetMode="External"/><Relationship Id="rId1" Type="http://schemas.openxmlformats.org/officeDocument/2006/relationships/hyperlink" Target="mailto:despachosuperiormaga@gmail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7" workbookViewId="0">
      <selection activeCell="G9" sqref="G9"/>
    </sheetView>
  </sheetViews>
  <sheetFormatPr baseColWidth="10" defaultRowHeight="15" x14ac:dyDescent="0.25"/>
  <cols>
    <col min="3" max="3" width="15.140625" customWidth="1"/>
    <col min="4" max="4" width="17.28515625" customWidth="1"/>
    <col min="5" max="5" width="16.42578125" customWidth="1"/>
    <col min="8" max="8" width="14.140625" customWidth="1"/>
    <col min="9" max="9" width="12.7109375" customWidth="1"/>
  </cols>
  <sheetData>
    <row r="1" spans="1:9" ht="22.5" x14ac:dyDescent="0.3">
      <c r="A1" s="1"/>
      <c r="B1" s="1"/>
      <c r="C1" s="1"/>
      <c r="D1" s="1"/>
    </row>
    <row r="2" spans="1:9" ht="22.5" x14ac:dyDescent="0.3">
      <c r="A2" s="1"/>
      <c r="B2" s="1"/>
      <c r="C2" s="1"/>
      <c r="D2" s="1"/>
    </row>
    <row r="3" spans="1:9" ht="22.5" x14ac:dyDescent="0.3">
      <c r="A3" s="1"/>
      <c r="B3" s="1"/>
      <c r="C3" s="1"/>
      <c r="D3" s="1"/>
    </row>
    <row r="4" spans="1:9" ht="22.5" x14ac:dyDescent="0.3">
      <c r="A4" s="1"/>
      <c r="B4" s="1"/>
      <c r="C4" s="1"/>
      <c r="D4" s="1"/>
    </row>
    <row r="5" spans="1:9" ht="22.5" x14ac:dyDescent="0.3">
      <c r="A5" s="1"/>
      <c r="B5" s="1"/>
      <c r="C5" s="1"/>
      <c r="D5" s="1"/>
    </row>
    <row r="6" spans="1:9" ht="27.75" x14ac:dyDescent="0.4">
      <c r="A6" s="211" t="s">
        <v>0</v>
      </c>
      <c r="B6" s="211"/>
      <c r="C6" s="211"/>
      <c r="D6" s="211"/>
      <c r="E6" s="211"/>
      <c r="F6" s="211"/>
      <c r="G6" s="211"/>
      <c r="H6" s="211"/>
    </row>
    <row r="7" spans="1:9" ht="22.5" x14ac:dyDescent="0.3">
      <c r="A7" s="1"/>
      <c r="B7" s="1"/>
      <c r="C7" s="1"/>
      <c r="D7" s="1"/>
    </row>
    <row r="8" spans="1:9" ht="71.25" customHeight="1" x14ac:dyDescent="0.35">
      <c r="A8" s="212" t="s">
        <v>1</v>
      </c>
      <c r="B8" s="212"/>
      <c r="C8" s="212"/>
      <c r="D8" s="212"/>
      <c r="E8" s="212"/>
      <c r="F8" s="212"/>
      <c r="G8" s="212"/>
      <c r="H8" s="212"/>
    </row>
    <row r="12" spans="1:9" ht="22.5" x14ac:dyDescent="0.3">
      <c r="A12" s="213" t="s">
        <v>2</v>
      </c>
      <c r="B12" s="213"/>
      <c r="C12" s="213"/>
      <c r="D12" s="213"/>
      <c r="E12" s="213"/>
      <c r="F12" s="213"/>
      <c r="G12" s="213"/>
      <c r="H12" s="213"/>
    </row>
    <row r="15" spans="1:9" ht="43.5" x14ac:dyDescent="0.25">
      <c r="B15" s="120" t="s">
        <v>124</v>
      </c>
      <c r="C15" s="121" t="s">
        <v>123</v>
      </c>
      <c r="D15" s="121" t="s">
        <v>84</v>
      </c>
      <c r="E15" s="121" t="s">
        <v>85</v>
      </c>
      <c r="F15" s="121" t="s">
        <v>105</v>
      </c>
      <c r="G15" s="121" t="s">
        <v>125</v>
      </c>
      <c r="H15" s="121" t="s">
        <v>125</v>
      </c>
      <c r="I15" s="122" t="s">
        <v>126</v>
      </c>
    </row>
  </sheetData>
  <mergeCells count="3">
    <mergeCell ref="A6:H6"/>
    <mergeCell ref="A8:H8"/>
    <mergeCell ref="A12:H12"/>
  </mergeCells>
  <hyperlinks>
    <hyperlink ref="B15" location="Instructivo!A1" display="Instructivo"/>
    <hyperlink ref="C15" location="'Información Institucional'!A1" display="Información Institucional"/>
    <hyperlink ref="D15" location="'Forma DPSE-IC-S-REG'!A1" display="Forma DPSE-IC-S-REG"/>
    <hyperlink ref="E15" location="'Forma DPSE-IC-S-RI'!A1" display="Forma DPSE-IC-S-RI"/>
    <hyperlink ref="F15" location="'Forma DPSE-IC-S-P'!A1" display="Forma DPSE-IC-S-P"/>
    <hyperlink ref="G15" location="'Forma DPSE-IC-S-RH'!A1" display="Forma DPSE-IC-S-RH"/>
    <hyperlink ref="H15" location="'Forma DPSE-IC-S-RH'!A1" display="Forma DPSE-IC-S-REG"/>
    <hyperlink ref="I15" location="'Información de Apoyo'!A1" display="'Información de Apoyo'!A1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103"/>
  <sheetViews>
    <sheetView topLeftCell="A97" workbookViewId="0"/>
  </sheetViews>
  <sheetFormatPr baseColWidth="10" defaultRowHeight="15" x14ac:dyDescent="0.25"/>
  <cols>
    <col min="1" max="1" width="95.140625" customWidth="1"/>
  </cols>
  <sheetData>
    <row r="6" spans="1:1" ht="45.75" customHeight="1" x14ac:dyDescent="0.25">
      <c r="A6" s="2" t="s">
        <v>127</v>
      </c>
    </row>
    <row r="7" spans="1:1" ht="15" customHeight="1" x14ac:dyDescent="0.25">
      <c r="A7" s="2"/>
    </row>
    <row r="8" spans="1:1" ht="15" customHeight="1" x14ac:dyDescent="0.25">
      <c r="A8" s="3" t="s">
        <v>3</v>
      </c>
    </row>
    <row r="9" spans="1:1" ht="15" customHeight="1" x14ac:dyDescent="0.25">
      <c r="A9" s="3"/>
    </row>
    <row r="10" spans="1:1" ht="92.25" customHeight="1" x14ac:dyDescent="0.25">
      <c r="A10" s="4" t="s">
        <v>128</v>
      </c>
    </row>
    <row r="11" spans="1:1" ht="15" customHeight="1" x14ac:dyDescent="0.25">
      <c r="A11" s="4"/>
    </row>
    <row r="12" spans="1:1" ht="15" customHeight="1" x14ac:dyDescent="0.25">
      <c r="A12" s="5" t="s">
        <v>4</v>
      </c>
    </row>
    <row r="13" spans="1:1" ht="49.5" customHeight="1" x14ac:dyDescent="0.25">
      <c r="A13" s="6" t="s">
        <v>5</v>
      </c>
    </row>
    <row r="14" spans="1:1" ht="15" customHeight="1" thickBot="1" x14ac:dyDescent="0.3">
      <c r="A14" s="4"/>
    </row>
    <row r="15" spans="1:1" ht="15" customHeight="1" thickBot="1" x14ac:dyDescent="0.3">
      <c r="A15" s="7" t="s">
        <v>6</v>
      </c>
    </row>
    <row r="16" spans="1:1" ht="15" customHeight="1" x14ac:dyDescent="0.25">
      <c r="A16" s="4" t="s">
        <v>129</v>
      </c>
    </row>
    <row r="17" spans="1:1" ht="15" customHeight="1" x14ac:dyDescent="0.25">
      <c r="A17" s="4"/>
    </row>
    <row r="18" spans="1:1" ht="15" customHeight="1" x14ac:dyDescent="0.25">
      <c r="A18" s="4" t="s">
        <v>7</v>
      </c>
    </row>
    <row r="19" spans="1:1" ht="15" customHeight="1" thickBot="1" x14ac:dyDescent="0.3">
      <c r="A19" s="123" t="s">
        <v>130</v>
      </c>
    </row>
    <row r="20" spans="1:1" ht="15" customHeight="1" thickBot="1" x14ac:dyDescent="0.3">
      <c r="A20" s="8"/>
    </row>
    <row r="21" spans="1:1" ht="15" customHeight="1" thickBot="1" x14ac:dyDescent="0.3">
      <c r="A21" s="9" t="s">
        <v>8</v>
      </c>
    </row>
    <row r="22" spans="1:1" ht="15" customHeight="1" x14ac:dyDescent="0.25">
      <c r="A22" s="10"/>
    </row>
    <row r="23" spans="1:1" ht="30.75" customHeight="1" x14ac:dyDescent="0.25">
      <c r="A23" s="28" t="s">
        <v>9</v>
      </c>
    </row>
    <row r="24" spans="1:1" ht="15" customHeight="1" x14ac:dyDescent="0.25"/>
    <row r="25" spans="1:1" ht="15" customHeight="1" x14ac:dyDescent="0.25">
      <c r="A25" s="11" t="s">
        <v>10</v>
      </c>
    </row>
    <row r="26" spans="1:1" ht="15" customHeight="1" x14ac:dyDescent="0.25">
      <c r="A26" s="11"/>
    </row>
    <row r="27" spans="1:1" ht="28.5" customHeight="1" x14ac:dyDescent="0.25">
      <c r="A27" s="12" t="s">
        <v>11</v>
      </c>
    </row>
    <row r="28" spans="1:1" ht="15" customHeight="1" thickBot="1" x14ac:dyDescent="0.3">
      <c r="A28" s="11"/>
    </row>
    <row r="29" spans="1:1" ht="15" customHeight="1" thickBot="1" x14ac:dyDescent="0.3">
      <c r="A29" s="13" t="s">
        <v>12</v>
      </c>
    </row>
    <row r="30" spans="1:1" ht="15" customHeight="1" x14ac:dyDescent="0.25">
      <c r="A30" s="14"/>
    </row>
    <row r="31" spans="1:1" ht="43.5" customHeight="1" x14ac:dyDescent="0.25">
      <c r="A31" s="27" t="s">
        <v>13</v>
      </c>
    </row>
    <row r="32" spans="1:1" ht="30" customHeight="1" x14ac:dyDescent="0.25">
      <c r="A32" s="11" t="s">
        <v>14</v>
      </c>
    </row>
    <row r="33" spans="1:1" ht="15" customHeight="1" x14ac:dyDescent="0.25"/>
    <row r="34" spans="1:1" ht="15" customHeight="1" x14ac:dyDescent="0.25">
      <c r="A34" s="15"/>
    </row>
    <row r="35" spans="1:1" ht="15" customHeight="1" x14ac:dyDescent="0.25">
      <c r="A35" s="15" t="s">
        <v>15</v>
      </c>
    </row>
    <row r="36" spans="1:1" ht="72" customHeight="1" x14ac:dyDescent="0.25">
      <c r="A36" s="16" t="s">
        <v>131</v>
      </c>
    </row>
    <row r="37" spans="1:1" ht="17.25" customHeight="1" x14ac:dyDescent="0.25">
      <c r="A37" s="16" t="s">
        <v>132</v>
      </c>
    </row>
    <row r="38" spans="1:1" ht="29.25" customHeight="1" x14ac:dyDescent="0.25">
      <c r="A38" s="17" t="s">
        <v>16</v>
      </c>
    </row>
    <row r="39" spans="1:1" ht="14.25" customHeight="1" x14ac:dyDescent="0.25">
      <c r="A39" s="18" t="s">
        <v>17</v>
      </c>
    </row>
    <row r="40" spans="1:1" ht="15" customHeight="1" x14ac:dyDescent="0.25">
      <c r="A40" s="17" t="s">
        <v>18</v>
      </c>
    </row>
    <row r="41" spans="1:1" ht="15" customHeight="1" x14ac:dyDescent="0.25">
      <c r="A41" s="17" t="s">
        <v>19</v>
      </c>
    </row>
    <row r="42" spans="1:1" ht="15" customHeight="1" x14ac:dyDescent="0.25">
      <c r="A42" s="17" t="s">
        <v>133</v>
      </c>
    </row>
    <row r="43" spans="1:1" ht="28.5" customHeight="1" x14ac:dyDescent="0.25">
      <c r="A43" s="17" t="s">
        <v>20</v>
      </c>
    </row>
    <row r="44" spans="1:1" ht="27.75" customHeight="1" x14ac:dyDescent="0.25">
      <c r="A44" s="17" t="s">
        <v>21</v>
      </c>
    </row>
    <row r="45" spans="1:1" ht="19.5" customHeight="1" x14ac:dyDescent="0.25">
      <c r="A45" s="18" t="s">
        <v>22</v>
      </c>
    </row>
    <row r="46" spans="1:1" ht="15" customHeight="1" x14ac:dyDescent="0.25">
      <c r="A46" s="17" t="s">
        <v>23</v>
      </c>
    </row>
    <row r="47" spans="1:1" ht="15" customHeight="1" x14ac:dyDescent="0.25">
      <c r="A47" s="17" t="s">
        <v>24</v>
      </c>
    </row>
    <row r="48" spans="1:1" ht="15" customHeight="1" x14ac:dyDescent="0.25">
      <c r="A48" s="17" t="s">
        <v>134</v>
      </c>
    </row>
    <row r="49" spans="1:1" ht="15" customHeight="1" x14ac:dyDescent="0.25">
      <c r="A49" s="17" t="s">
        <v>135</v>
      </c>
    </row>
    <row r="50" spans="1:1" ht="28.5" customHeight="1" x14ac:dyDescent="0.25">
      <c r="A50" s="29" t="s">
        <v>25</v>
      </c>
    </row>
    <row r="51" spans="1:1" ht="26.25" customHeight="1" x14ac:dyDescent="0.25">
      <c r="A51" s="17" t="s">
        <v>26</v>
      </c>
    </row>
    <row r="52" spans="1:1" ht="15" customHeight="1" x14ac:dyDescent="0.25">
      <c r="A52" s="18" t="s">
        <v>27</v>
      </c>
    </row>
    <row r="53" spans="1:1" ht="15" customHeight="1" x14ac:dyDescent="0.25">
      <c r="A53" s="17" t="s">
        <v>28</v>
      </c>
    </row>
    <row r="54" spans="1:1" ht="15" customHeight="1" x14ac:dyDescent="0.25">
      <c r="A54" s="17" t="s">
        <v>29</v>
      </c>
    </row>
    <row r="55" spans="1:1" ht="15" customHeight="1" x14ac:dyDescent="0.25">
      <c r="A55" s="17" t="s">
        <v>136</v>
      </c>
    </row>
    <row r="56" spans="1:1" ht="15" customHeight="1" x14ac:dyDescent="0.25">
      <c r="A56" s="17" t="s">
        <v>137</v>
      </c>
    </row>
    <row r="57" spans="1:1" ht="30.75" customHeight="1" x14ac:dyDescent="0.25">
      <c r="A57" s="17" t="s">
        <v>30</v>
      </c>
    </row>
    <row r="58" spans="1:1" ht="15" customHeight="1" x14ac:dyDescent="0.25">
      <c r="A58" s="17" t="s">
        <v>31</v>
      </c>
    </row>
    <row r="59" spans="1:1" ht="31.5" customHeight="1" x14ac:dyDescent="0.25">
      <c r="A59" s="25" t="s">
        <v>32</v>
      </c>
    </row>
    <row r="60" spans="1:1" ht="15" customHeight="1" x14ac:dyDescent="0.25">
      <c r="A60" s="12" t="s">
        <v>33</v>
      </c>
    </row>
    <row r="61" spans="1:1" ht="15" customHeight="1" x14ac:dyDescent="0.25">
      <c r="A61" s="12" t="s">
        <v>138</v>
      </c>
    </row>
    <row r="62" spans="1:1" ht="15" customHeight="1" x14ac:dyDescent="0.25">
      <c r="A62" s="19" t="s">
        <v>34</v>
      </c>
    </row>
    <row r="63" spans="1:1" ht="15" customHeight="1" x14ac:dyDescent="0.25">
      <c r="A63" s="19" t="s">
        <v>35</v>
      </c>
    </row>
    <row r="64" spans="1:1" ht="15" customHeight="1" x14ac:dyDescent="0.25">
      <c r="A64" s="19" t="s">
        <v>36</v>
      </c>
    </row>
    <row r="65" spans="1:1" ht="41.25" customHeight="1" x14ac:dyDescent="0.25">
      <c r="A65" s="25" t="s">
        <v>139</v>
      </c>
    </row>
    <row r="66" spans="1:1" ht="15" customHeight="1" thickBot="1" x14ac:dyDescent="0.3">
      <c r="A66" s="21"/>
    </row>
    <row r="67" spans="1:1" ht="15" customHeight="1" thickBot="1" x14ac:dyDescent="0.3">
      <c r="A67" s="124" t="s">
        <v>175</v>
      </c>
    </row>
    <row r="68" spans="1:1" ht="15" customHeight="1" x14ac:dyDescent="0.25">
      <c r="A68" s="16"/>
    </row>
    <row r="69" spans="1:1" ht="15" customHeight="1" x14ac:dyDescent="0.25">
      <c r="A69" s="12" t="s">
        <v>37</v>
      </c>
    </row>
    <row r="70" spans="1:1" ht="54.75" customHeight="1" x14ac:dyDescent="0.25">
      <c r="A70" s="18" t="s">
        <v>140</v>
      </c>
    </row>
    <row r="71" spans="1:1" ht="38.25" customHeight="1" x14ac:dyDescent="0.25">
      <c r="A71" s="20" t="s">
        <v>141</v>
      </c>
    </row>
    <row r="72" spans="1:1" ht="46.5" customHeight="1" x14ac:dyDescent="0.25">
      <c r="A72" s="20" t="s">
        <v>142</v>
      </c>
    </row>
    <row r="73" spans="1:1" ht="36" customHeight="1" x14ac:dyDescent="0.25">
      <c r="A73" s="20" t="s">
        <v>48</v>
      </c>
    </row>
    <row r="74" spans="1:1" ht="27" customHeight="1" x14ac:dyDescent="0.25">
      <c r="A74" s="12" t="s">
        <v>38</v>
      </c>
    </row>
    <row r="75" spans="1:1" ht="41.25" customHeight="1" x14ac:dyDescent="0.25">
      <c r="A75" s="20" t="s">
        <v>143</v>
      </c>
    </row>
    <row r="76" spans="1:1" ht="44.25" customHeight="1" x14ac:dyDescent="0.25">
      <c r="A76" s="20" t="s">
        <v>144</v>
      </c>
    </row>
    <row r="77" spans="1:1" ht="45.75" customHeight="1" x14ac:dyDescent="0.25">
      <c r="A77" s="20" t="s">
        <v>145</v>
      </c>
    </row>
    <row r="78" spans="1:1" ht="34.5" customHeight="1" x14ac:dyDescent="0.25">
      <c r="A78" s="20" t="s">
        <v>146</v>
      </c>
    </row>
    <row r="79" spans="1:1" ht="15" customHeight="1" x14ac:dyDescent="0.25">
      <c r="A79" s="20"/>
    </row>
    <row r="80" spans="1:1" ht="24" customHeight="1" x14ac:dyDescent="0.25">
      <c r="A80" s="12" t="s">
        <v>39</v>
      </c>
    </row>
    <row r="81" spans="1:1" ht="56.25" customHeight="1" x14ac:dyDescent="0.25">
      <c r="A81" s="20" t="s">
        <v>147</v>
      </c>
    </row>
    <row r="82" spans="1:1" ht="41.25" customHeight="1" x14ac:dyDescent="0.25">
      <c r="A82" s="20" t="s">
        <v>148</v>
      </c>
    </row>
    <row r="83" spans="1:1" ht="38.25" customHeight="1" x14ac:dyDescent="0.25">
      <c r="A83" s="20" t="s">
        <v>149</v>
      </c>
    </row>
    <row r="84" spans="1:1" ht="36" customHeight="1" x14ac:dyDescent="0.25">
      <c r="A84" s="20" t="s">
        <v>150</v>
      </c>
    </row>
    <row r="85" spans="1:1" ht="15" customHeight="1" x14ac:dyDescent="0.25">
      <c r="A85" s="20" t="s">
        <v>40</v>
      </c>
    </row>
    <row r="86" spans="1:1" ht="15" customHeight="1" thickBot="1" x14ac:dyDescent="0.3"/>
    <row r="87" spans="1:1" ht="15" customHeight="1" thickBot="1" x14ac:dyDescent="0.3">
      <c r="A87" s="22" t="s">
        <v>41</v>
      </c>
    </row>
    <row r="88" spans="1:1" ht="15" customHeight="1" x14ac:dyDescent="0.25">
      <c r="A88" s="23"/>
    </row>
    <row r="89" spans="1:1" ht="65.25" customHeight="1" x14ac:dyDescent="0.25">
      <c r="A89" s="26" t="s">
        <v>42</v>
      </c>
    </row>
    <row r="90" spans="1:1" ht="24.75" customHeight="1" x14ac:dyDescent="0.25">
      <c r="A90" s="12" t="s">
        <v>151</v>
      </c>
    </row>
    <row r="91" spans="1:1" ht="15" customHeight="1" x14ac:dyDescent="0.25">
      <c r="A91" s="20" t="s">
        <v>152</v>
      </c>
    </row>
    <row r="92" spans="1:1" ht="48.75" customHeight="1" x14ac:dyDescent="0.25">
      <c r="A92" s="20" t="s">
        <v>153</v>
      </c>
    </row>
    <row r="93" spans="1:1" ht="15" customHeight="1" x14ac:dyDescent="0.25">
      <c r="A93" s="20" t="s">
        <v>43</v>
      </c>
    </row>
    <row r="94" spans="1:1" ht="30" customHeight="1" x14ac:dyDescent="0.25">
      <c r="A94" s="12" t="s">
        <v>44</v>
      </c>
    </row>
    <row r="95" spans="1:1" ht="15" customHeight="1" x14ac:dyDescent="0.25">
      <c r="A95" s="20" t="s">
        <v>154</v>
      </c>
    </row>
    <row r="96" spans="1:1" ht="44.25" customHeight="1" x14ac:dyDescent="0.25">
      <c r="A96" s="20" t="s">
        <v>155</v>
      </c>
    </row>
    <row r="97" spans="1:1" ht="15" customHeight="1" x14ac:dyDescent="0.25">
      <c r="A97" s="20" t="s">
        <v>45</v>
      </c>
    </row>
    <row r="98" spans="1:1" ht="27.75" customHeight="1" x14ac:dyDescent="0.25">
      <c r="A98" s="12" t="s">
        <v>46</v>
      </c>
    </row>
    <row r="99" spans="1:1" ht="15" customHeight="1" x14ac:dyDescent="0.25">
      <c r="A99" s="20" t="s">
        <v>156</v>
      </c>
    </row>
    <row r="100" spans="1:1" ht="37.5" customHeight="1" x14ac:dyDescent="0.25">
      <c r="A100" s="20" t="s">
        <v>157</v>
      </c>
    </row>
    <row r="101" spans="1:1" ht="21" customHeight="1" x14ac:dyDescent="0.25">
      <c r="A101" s="20" t="s">
        <v>49</v>
      </c>
    </row>
    <row r="102" spans="1:1" ht="15" customHeight="1" x14ac:dyDescent="0.25">
      <c r="A102" s="24" t="s">
        <v>47</v>
      </c>
    </row>
    <row r="103" spans="1:1" ht="78" customHeight="1" x14ac:dyDescent="0.25">
      <c r="A103" s="30" t="s">
        <v>158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4"/>
  <sheetViews>
    <sheetView tabSelected="1" zoomScale="90" zoomScaleNormal="90" workbookViewId="0">
      <selection activeCell="A6" sqref="A6:M6"/>
    </sheetView>
  </sheetViews>
  <sheetFormatPr baseColWidth="10" defaultRowHeight="15" x14ac:dyDescent="0.25"/>
  <cols>
    <col min="2" max="2" width="19.85546875" customWidth="1"/>
    <col min="7" max="7" width="17.42578125" customWidth="1"/>
    <col min="8" max="8" width="24.140625" customWidth="1"/>
    <col min="9" max="9" width="16.7109375" customWidth="1"/>
    <col min="10" max="10" width="15.140625" customWidth="1"/>
  </cols>
  <sheetData>
    <row r="6" spans="1:13" ht="23.25" customHeight="1" x14ac:dyDescent="0.25">
      <c r="A6" s="239" t="s">
        <v>122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</row>
    <row r="7" spans="1:13" ht="23.2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25">
      <c r="B8" s="217" t="s">
        <v>50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9"/>
    </row>
    <row r="9" spans="1:13" ht="25.5" x14ac:dyDescent="0.25">
      <c r="A9" s="220" t="s">
        <v>51</v>
      </c>
      <c r="B9" s="223" t="s">
        <v>52</v>
      </c>
      <c r="C9" s="226" t="s">
        <v>176</v>
      </c>
      <c r="D9" s="227"/>
      <c r="E9" s="227"/>
      <c r="F9" s="228"/>
      <c r="G9" s="235" t="s">
        <v>53</v>
      </c>
      <c r="H9" s="236"/>
      <c r="I9" s="135" t="s">
        <v>187</v>
      </c>
      <c r="J9" s="33"/>
      <c r="K9" s="34"/>
      <c r="L9" s="34"/>
      <c r="M9" s="35"/>
    </row>
    <row r="10" spans="1:13" ht="38.25" x14ac:dyDescent="0.25">
      <c r="A10" s="221"/>
      <c r="B10" s="224"/>
      <c r="C10" s="229"/>
      <c r="D10" s="230"/>
      <c r="E10" s="230"/>
      <c r="F10" s="231"/>
      <c r="G10" s="235" t="s">
        <v>54</v>
      </c>
      <c r="H10" s="236"/>
      <c r="I10" s="32"/>
      <c r="J10" s="38" t="s">
        <v>55</v>
      </c>
      <c r="K10" s="237"/>
      <c r="L10" s="237"/>
      <c r="M10" s="238"/>
    </row>
    <row r="11" spans="1:13" ht="35.25" customHeight="1" x14ac:dyDescent="0.25">
      <c r="A11" s="222"/>
      <c r="B11" s="225"/>
      <c r="C11" s="232"/>
      <c r="D11" s="233"/>
      <c r="E11" s="233"/>
      <c r="F11" s="234"/>
      <c r="G11" s="235" t="s">
        <v>56</v>
      </c>
      <c r="H11" s="236"/>
      <c r="I11" s="32"/>
      <c r="J11" s="36"/>
      <c r="K11" s="34"/>
      <c r="L11" s="34"/>
      <c r="M11" s="35"/>
    </row>
    <row r="12" spans="1:13" ht="64.5" customHeight="1" x14ac:dyDescent="0.25">
      <c r="A12" s="50"/>
      <c r="B12" s="37" t="s">
        <v>57</v>
      </c>
      <c r="C12" s="214" t="s">
        <v>177</v>
      </c>
      <c r="D12" s="215"/>
      <c r="E12" s="215"/>
      <c r="F12" s="215"/>
      <c r="G12" s="37" t="s">
        <v>58</v>
      </c>
      <c r="H12" s="127" t="s">
        <v>182</v>
      </c>
      <c r="I12" s="134" t="s">
        <v>59</v>
      </c>
      <c r="J12" s="216" t="s">
        <v>183</v>
      </c>
      <c r="K12" s="215"/>
      <c r="L12" s="215"/>
      <c r="M12" s="215"/>
    </row>
    <row r="13" spans="1:13" ht="60" customHeight="1" x14ac:dyDescent="0.25">
      <c r="A13" s="50"/>
      <c r="B13" s="37" t="s">
        <v>180</v>
      </c>
      <c r="C13" s="214" t="s">
        <v>178</v>
      </c>
      <c r="D13" s="215"/>
      <c r="E13" s="215"/>
      <c r="F13" s="215"/>
      <c r="G13" s="37" t="s">
        <v>58</v>
      </c>
      <c r="H13" s="128" t="s">
        <v>184</v>
      </c>
      <c r="I13" s="134" t="s">
        <v>59</v>
      </c>
      <c r="J13" s="216" t="s">
        <v>185</v>
      </c>
      <c r="K13" s="215"/>
      <c r="L13" s="215"/>
      <c r="M13" s="215"/>
    </row>
    <row r="14" spans="1:13" ht="57.75" customHeight="1" x14ac:dyDescent="0.25">
      <c r="A14" s="50"/>
      <c r="B14" s="37" t="s">
        <v>181</v>
      </c>
      <c r="C14" s="214" t="s">
        <v>179</v>
      </c>
      <c r="D14" s="215"/>
      <c r="E14" s="215"/>
      <c r="F14" s="215"/>
      <c r="G14" s="37" t="s">
        <v>58</v>
      </c>
      <c r="H14" s="128" t="s">
        <v>182</v>
      </c>
      <c r="I14" s="134" t="s">
        <v>59</v>
      </c>
      <c r="J14" s="216" t="s">
        <v>186</v>
      </c>
      <c r="K14" s="215"/>
      <c r="L14" s="215"/>
      <c r="M14" s="215"/>
    </row>
  </sheetData>
  <mergeCells count="15">
    <mergeCell ref="A6:M6"/>
    <mergeCell ref="C12:F12"/>
    <mergeCell ref="J12:M12"/>
    <mergeCell ref="C13:F13"/>
    <mergeCell ref="J13:M13"/>
    <mergeCell ref="C14:F14"/>
    <mergeCell ref="J14:M14"/>
    <mergeCell ref="B8:M8"/>
    <mergeCell ref="A9:A11"/>
    <mergeCell ref="B9:B11"/>
    <mergeCell ref="C9:F11"/>
    <mergeCell ref="G9:H9"/>
    <mergeCell ref="G10:H10"/>
    <mergeCell ref="K10:M10"/>
    <mergeCell ref="G11:H11"/>
  </mergeCells>
  <hyperlinks>
    <hyperlink ref="J12" r:id="rId1"/>
    <hyperlink ref="J13" r:id="rId2"/>
    <hyperlink ref="J14" r:id="rId3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Z167"/>
  <sheetViews>
    <sheetView zoomScale="75" zoomScaleNormal="75" workbookViewId="0">
      <selection activeCell="A5" sqref="A5:Q6"/>
    </sheetView>
  </sheetViews>
  <sheetFormatPr baseColWidth="10" defaultRowHeight="15" x14ac:dyDescent="0.25"/>
  <cols>
    <col min="1" max="1" width="14.42578125" customWidth="1"/>
    <col min="2" max="2" width="13.5703125" customWidth="1"/>
    <col min="3" max="3" width="13.85546875" style="138" customWidth="1"/>
    <col min="5" max="5" width="17.42578125" customWidth="1"/>
    <col min="6" max="6" width="16" customWidth="1"/>
    <col min="7" max="7" width="14.140625" customWidth="1"/>
    <col min="8" max="8" width="21.28515625" style="153" customWidth="1"/>
    <col min="9" max="9" width="25.28515625" customWidth="1"/>
    <col min="11" max="12" width="11.42578125" style="144"/>
    <col min="13" max="13" width="20" style="144" customWidth="1"/>
    <col min="14" max="14" width="15" style="138" customWidth="1"/>
    <col min="15" max="15" width="29" customWidth="1"/>
    <col min="19" max="19" width="15" customWidth="1"/>
    <col min="20" max="20" width="13.140625" customWidth="1"/>
    <col min="21" max="21" width="14.7109375" style="148" customWidth="1"/>
    <col min="22" max="25" width="11.42578125" style="148"/>
    <col min="26" max="26" width="36.5703125" style="148" customWidth="1"/>
  </cols>
  <sheetData>
    <row r="5" spans="1:26" x14ac:dyDescent="0.25">
      <c r="A5" s="304" t="s">
        <v>83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26" x14ac:dyDescent="0.25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</row>
    <row r="7" spans="1:26" ht="20.25" x14ac:dyDescent="0.25">
      <c r="A7" s="305" t="s">
        <v>84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</row>
    <row r="10" spans="1:26" ht="18" x14ac:dyDescent="0.25">
      <c r="B10" s="39"/>
      <c r="C10" s="39"/>
      <c r="D10" s="39"/>
      <c r="E10" s="39"/>
      <c r="F10" s="39"/>
      <c r="G10" s="39"/>
      <c r="H10" s="152"/>
      <c r="I10" s="39"/>
      <c r="J10" s="39"/>
      <c r="K10" s="141"/>
      <c r="L10" s="141"/>
      <c r="M10" s="141"/>
      <c r="N10" s="39"/>
      <c r="O10" s="39"/>
      <c r="P10" s="39"/>
      <c r="Q10" s="39"/>
      <c r="R10" s="39"/>
    </row>
    <row r="11" spans="1:26" ht="18" customHeight="1" x14ac:dyDescent="0.25">
      <c r="A11" s="265" t="s">
        <v>51</v>
      </c>
      <c r="B11" s="265" t="s">
        <v>52</v>
      </c>
      <c r="C11" s="268" t="s">
        <v>176</v>
      </c>
      <c r="D11" s="269"/>
      <c r="E11" s="269"/>
      <c r="F11" s="270"/>
      <c r="G11" s="263" t="s">
        <v>53</v>
      </c>
      <c r="H11" s="264"/>
      <c r="I11" s="158" t="s">
        <v>213</v>
      </c>
      <c r="J11" s="54"/>
      <c r="K11" s="142"/>
      <c r="L11" s="142"/>
      <c r="M11" s="143"/>
      <c r="N11" s="40"/>
    </row>
    <row r="12" spans="1:26" ht="18" customHeight="1" x14ac:dyDescent="0.25">
      <c r="A12" s="266"/>
      <c r="B12" s="266"/>
      <c r="C12" s="271"/>
      <c r="D12" s="272"/>
      <c r="E12" s="272"/>
      <c r="F12" s="273"/>
      <c r="G12" s="263" t="s">
        <v>54</v>
      </c>
      <c r="H12" s="264"/>
      <c r="I12" s="53"/>
      <c r="J12" s="55" t="s">
        <v>60</v>
      </c>
      <c r="K12" s="261"/>
      <c r="L12" s="261"/>
      <c r="M12" s="262"/>
      <c r="N12" s="41"/>
    </row>
    <row r="13" spans="1:26" ht="18" customHeight="1" x14ac:dyDescent="0.25">
      <c r="A13" s="267"/>
      <c r="B13" s="267"/>
      <c r="C13" s="274"/>
      <c r="D13" s="275"/>
      <c r="E13" s="275"/>
      <c r="F13" s="276"/>
      <c r="G13" s="263" t="s">
        <v>56</v>
      </c>
      <c r="H13" s="264"/>
      <c r="I13" s="53"/>
      <c r="J13" s="54"/>
      <c r="K13" s="142"/>
      <c r="L13" s="142"/>
      <c r="M13" s="143"/>
      <c r="N13" s="40"/>
    </row>
    <row r="15" spans="1:26" x14ac:dyDescent="0.25">
      <c r="C15" s="163"/>
    </row>
    <row r="16" spans="1:26" x14ac:dyDescent="0.25">
      <c r="A16" s="43" t="s">
        <v>61</v>
      </c>
      <c r="B16" s="44">
        <v>1</v>
      </c>
      <c r="C16" s="45">
        <f>B16+1</f>
        <v>2</v>
      </c>
      <c r="D16" s="46">
        <f>C16+1</f>
        <v>3</v>
      </c>
      <c r="E16" s="45">
        <f t="shared" ref="E16:Z16" si="0">D16+1</f>
        <v>4</v>
      </c>
      <c r="F16" s="46">
        <f t="shared" si="0"/>
        <v>5</v>
      </c>
      <c r="G16" s="45">
        <f t="shared" si="0"/>
        <v>6</v>
      </c>
      <c r="H16" s="411">
        <f t="shared" si="0"/>
        <v>7</v>
      </c>
      <c r="I16" s="45">
        <f t="shared" si="0"/>
        <v>8</v>
      </c>
      <c r="J16" s="46">
        <f t="shared" si="0"/>
        <v>9</v>
      </c>
      <c r="K16" s="145">
        <f t="shared" si="0"/>
        <v>10</v>
      </c>
      <c r="L16" s="146">
        <f t="shared" si="0"/>
        <v>11</v>
      </c>
      <c r="M16" s="145">
        <f t="shared" si="0"/>
        <v>12</v>
      </c>
      <c r="N16" s="46">
        <f t="shared" si="0"/>
        <v>13</v>
      </c>
      <c r="O16" s="45">
        <f t="shared" si="0"/>
        <v>14</v>
      </c>
      <c r="P16" s="46">
        <f t="shared" si="0"/>
        <v>15</v>
      </c>
      <c r="Q16" s="45">
        <f t="shared" si="0"/>
        <v>16</v>
      </c>
      <c r="R16" s="46">
        <f t="shared" si="0"/>
        <v>17</v>
      </c>
      <c r="S16" s="45">
        <f t="shared" si="0"/>
        <v>18</v>
      </c>
      <c r="T16" s="46">
        <f t="shared" si="0"/>
        <v>19</v>
      </c>
      <c r="U16" s="151">
        <f t="shared" si="0"/>
        <v>20</v>
      </c>
      <c r="V16" s="151">
        <f t="shared" si="0"/>
        <v>21</v>
      </c>
      <c r="W16" s="151">
        <f t="shared" si="0"/>
        <v>22</v>
      </c>
      <c r="X16" s="151">
        <f t="shared" si="0"/>
        <v>23</v>
      </c>
      <c r="Y16" s="151">
        <f t="shared" si="0"/>
        <v>24</v>
      </c>
      <c r="Z16" s="151">
        <f t="shared" si="0"/>
        <v>25</v>
      </c>
    </row>
    <row r="17" spans="1:26" ht="36" customHeight="1" x14ac:dyDescent="0.25">
      <c r="A17" s="415" t="s">
        <v>62</v>
      </c>
      <c r="B17" s="277" t="s">
        <v>63</v>
      </c>
      <c r="C17" s="277" t="s">
        <v>64</v>
      </c>
      <c r="D17" s="279" t="s">
        <v>65</v>
      </c>
      <c r="E17" s="280"/>
      <c r="F17" s="280"/>
      <c r="G17" s="280"/>
      <c r="H17" s="281"/>
      <c r="I17" s="282" t="s">
        <v>66</v>
      </c>
      <c r="J17" s="283"/>
      <c r="K17" s="283"/>
      <c r="L17" s="283"/>
      <c r="M17" s="283"/>
      <c r="N17" s="284"/>
      <c r="O17" s="300" t="s">
        <v>67</v>
      </c>
      <c r="P17" s="301"/>
      <c r="Q17" s="301"/>
      <c r="R17" s="301"/>
      <c r="S17" s="301"/>
      <c r="T17" s="302"/>
      <c r="U17" s="293" t="s">
        <v>68</v>
      </c>
      <c r="V17" s="295" t="s">
        <v>69</v>
      </c>
      <c r="W17" s="296"/>
      <c r="X17" s="296"/>
      <c r="Y17" s="297"/>
      <c r="Z17" s="298" t="s">
        <v>70</v>
      </c>
    </row>
    <row r="18" spans="1:26" ht="63.75" x14ac:dyDescent="0.25">
      <c r="A18" s="415"/>
      <c r="B18" s="278"/>
      <c r="C18" s="278"/>
      <c r="D18" s="47" t="s">
        <v>71</v>
      </c>
      <c r="E18" s="48" t="s">
        <v>159</v>
      </c>
      <c r="F18" s="48" t="s">
        <v>160</v>
      </c>
      <c r="G18" s="48" t="s">
        <v>161</v>
      </c>
      <c r="H18" s="154" t="s">
        <v>72</v>
      </c>
      <c r="I18" s="51" t="s">
        <v>73</v>
      </c>
      <c r="J18" s="51" t="s">
        <v>74</v>
      </c>
      <c r="K18" s="147" t="s">
        <v>162</v>
      </c>
      <c r="L18" s="147" t="s">
        <v>160</v>
      </c>
      <c r="M18" s="147" t="s">
        <v>292</v>
      </c>
      <c r="N18" s="51" t="s">
        <v>163</v>
      </c>
      <c r="O18" s="52" t="s">
        <v>75</v>
      </c>
      <c r="P18" s="52" t="s">
        <v>74</v>
      </c>
      <c r="Q18" s="52" t="s">
        <v>162</v>
      </c>
      <c r="R18" s="52" t="s">
        <v>160</v>
      </c>
      <c r="S18" s="52" t="s">
        <v>164</v>
      </c>
      <c r="T18" s="52" t="s">
        <v>76</v>
      </c>
      <c r="U18" s="294"/>
      <c r="V18" s="125" t="s">
        <v>77</v>
      </c>
      <c r="W18" s="125" t="s">
        <v>78</v>
      </c>
      <c r="X18" s="125" t="s">
        <v>79</v>
      </c>
      <c r="Y18" s="125" t="s">
        <v>80</v>
      </c>
      <c r="Z18" s="299"/>
    </row>
    <row r="19" spans="1:26" ht="45" customHeight="1" x14ac:dyDescent="0.25">
      <c r="A19" s="415"/>
      <c r="B19" s="412" t="s">
        <v>214</v>
      </c>
      <c r="C19" s="303">
        <f>+M19</f>
        <v>9071</v>
      </c>
      <c r="D19" s="307" t="s">
        <v>81</v>
      </c>
      <c r="E19" s="303">
        <v>15543035</v>
      </c>
      <c r="F19" s="303">
        <v>15854713</v>
      </c>
      <c r="G19" s="303">
        <v>8685996.4299999997</v>
      </c>
      <c r="H19" s="310">
        <f>G19/F19</f>
        <v>0.54784948992769533</v>
      </c>
      <c r="I19" s="292" t="s">
        <v>207</v>
      </c>
      <c r="J19" s="254" t="s">
        <v>198</v>
      </c>
      <c r="K19" s="254"/>
      <c r="L19" s="254">
        <f>+R19+R20</f>
        <v>20125</v>
      </c>
      <c r="M19" s="254">
        <f>+S19+S20</f>
        <v>9071</v>
      </c>
      <c r="N19" s="308">
        <f>M19/L19</f>
        <v>0.45073291925465836</v>
      </c>
      <c r="O19" s="136" t="s">
        <v>188</v>
      </c>
      <c r="P19" s="118" t="s">
        <v>189</v>
      </c>
      <c r="Q19" s="137"/>
      <c r="R19" s="137">
        <v>3500</v>
      </c>
      <c r="S19" s="137">
        <v>0</v>
      </c>
      <c r="T19" s="139">
        <f>S19/R19</f>
        <v>0</v>
      </c>
      <c r="U19" s="243">
        <f>+H19</f>
        <v>0.54784948992769533</v>
      </c>
      <c r="V19" s="118"/>
      <c r="W19" s="118"/>
      <c r="X19" s="118"/>
      <c r="Y19" s="118"/>
      <c r="Z19" s="118"/>
    </row>
    <row r="20" spans="1:26" ht="45" x14ac:dyDescent="0.25">
      <c r="A20" s="415"/>
      <c r="B20" s="413"/>
      <c r="C20" s="215"/>
      <c r="D20" s="307"/>
      <c r="E20" s="303"/>
      <c r="F20" s="303"/>
      <c r="G20" s="303"/>
      <c r="H20" s="310"/>
      <c r="I20" s="292"/>
      <c r="J20" s="287"/>
      <c r="K20" s="287"/>
      <c r="L20" s="287"/>
      <c r="M20" s="287"/>
      <c r="N20" s="309"/>
      <c r="O20" s="136" t="s">
        <v>190</v>
      </c>
      <c r="P20" s="118" t="s">
        <v>189</v>
      </c>
      <c r="Q20" s="137"/>
      <c r="R20" s="137">
        <v>16625</v>
      </c>
      <c r="S20" s="137">
        <v>9071</v>
      </c>
      <c r="T20" s="139">
        <f t="shared" ref="T20:T33" si="1">S20/R20</f>
        <v>0.5456240601503759</v>
      </c>
      <c r="U20" s="242"/>
      <c r="V20" s="118"/>
      <c r="W20" s="118"/>
      <c r="X20" s="118"/>
      <c r="Y20" s="118"/>
      <c r="Z20" s="118"/>
    </row>
    <row r="21" spans="1:26" ht="45" x14ac:dyDescent="0.25">
      <c r="A21" s="415"/>
      <c r="B21" s="413"/>
      <c r="C21" s="303">
        <f>+M21</f>
        <v>16589</v>
      </c>
      <c r="D21" s="307" t="s">
        <v>81</v>
      </c>
      <c r="E21" s="303">
        <v>48789321</v>
      </c>
      <c r="F21" s="303">
        <v>9396456</v>
      </c>
      <c r="G21" s="303">
        <v>4786887.08</v>
      </c>
      <c r="H21" s="310">
        <f>+G21/F21</f>
        <v>0.50943537435816233</v>
      </c>
      <c r="I21" s="285" t="s">
        <v>208</v>
      </c>
      <c r="J21" s="254" t="s">
        <v>198</v>
      </c>
      <c r="K21" s="254"/>
      <c r="L21" s="254">
        <f>+R21+R22</f>
        <v>26500</v>
      </c>
      <c r="M21" s="254">
        <f>+S21+S22</f>
        <v>16589</v>
      </c>
      <c r="N21" s="308">
        <f>M21/L21</f>
        <v>0.626</v>
      </c>
      <c r="O21" s="136" t="s">
        <v>191</v>
      </c>
      <c r="P21" s="118" t="s">
        <v>189</v>
      </c>
      <c r="Q21" s="137"/>
      <c r="R21" s="137">
        <v>3000</v>
      </c>
      <c r="S21" s="137">
        <v>3000</v>
      </c>
      <c r="T21" s="139">
        <f t="shared" si="1"/>
        <v>1</v>
      </c>
      <c r="U21" s="243">
        <f>+H21</f>
        <v>0.50943537435816233</v>
      </c>
      <c r="V21" s="118"/>
      <c r="W21" s="118"/>
      <c r="X21" s="118"/>
      <c r="Y21" s="118"/>
      <c r="Z21" s="118"/>
    </row>
    <row r="22" spans="1:26" ht="45" x14ac:dyDescent="0.25">
      <c r="A22" s="415"/>
      <c r="B22" s="413"/>
      <c r="C22" s="215"/>
      <c r="D22" s="307"/>
      <c r="E22" s="303"/>
      <c r="F22" s="303"/>
      <c r="G22" s="303"/>
      <c r="H22" s="310"/>
      <c r="I22" s="286"/>
      <c r="J22" s="287"/>
      <c r="K22" s="287"/>
      <c r="L22" s="287"/>
      <c r="M22" s="287"/>
      <c r="N22" s="309"/>
      <c r="O22" s="136" t="s">
        <v>192</v>
      </c>
      <c r="P22" s="118" t="s">
        <v>189</v>
      </c>
      <c r="Q22" s="137"/>
      <c r="R22" s="137">
        <v>23500</v>
      </c>
      <c r="S22" s="137">
        <v>13589</v>
      </c>
      <c r="T22" s="139">
        <f t="shared" si="1"/>
        <v>0.57825531914893613</v>
      </c>
      <c r="U22" s="313"/>
      <c r="V22" s="118"/>
      <c r="W22" s="118"/>
      <c r="X22" s="118"/>
      <c r="Y22" s="118"/>
      <c r="Z22" s="118"/>
    </row>
    <row r="23" spans="1:26" ht="90" x14ac:dyDescent="0.25">
      <c r="A23" s="415"/>
      <c r="B23" s="413"/>
      <c r="C23" s="303">
        <f>+M23</f>
        <v>0</v>
      </c>
      <c r="D23" s="292" t="s">
        <v>81</v>
      </c>
      <c r="E23" s="291">
        <v>14553782</v>
      </c>
      <c r="F23" s="291">
        <v>15353308</v>
      </c>
      <c r="G23" s="291">
        <v>4251710.04</v>
      </c>
      <c r="H23" s="290">
        <f t="shared" ref="H23:H26" si="2">G23/F23</f>
        <v>0.2769246888032208</v>
      </c>
      <c r="I23" s="285" t="s">
        <v>209</v>
      </c>
      <c r="J23" s="215" t="s">
        <v>198</v>
      </c>
      <c r="K23" s="303"/>
      <c r="L23" s="303">
        <v>21400</v>
      </c>
      <c r="M23" s="303">
        <v>0</v>
      </c>
      <c r="N23" s="240">
        <f t="shared" ref="N23:N26" si="3">M23/L23</f>
        <v>0</v>
      </c>
      <c r="O23" s="136" t="s">
        <v>193</v>
      </c>
      <c r="P23" s="118" t="s">
        <v>189</v>
      </c>
      <c r="Q23" s="137"/>
      <c r="R23" s="137">
        <v>14400</v>
      </c>
      <c r="S23" s="137">
        <v>0</v>
      </c>
      <c r="T23" s="139">
        <f t="shared" si="1"/>
        <v>0</v>
      </c>
      <c r="U23" s="243">
        <f>+H23</f>
        <v>0.2769246888032208</v>
      </c>
      <c r="V23" s="118"/>
      <c r="W23" s="118"/>
      <c r="X23" s="118"/>
      <c r="Y23" s="118"/>
      <c r="Z23" s="240" t="s">
        <v>289</v>
      </c>
    </row>
    <row r="24" spans="1:26" ht="90" x14ac:dyDescent="0.25">
      <c r="A24" s="415"/>
      <c r="B24" s="413"/>
      <c r="C24" s="215"/>
      <c r="D24" s="292"/>
      <c r="E24" s="215"/>
      <c r="F24" s="215"/>
      <c r="G24" s="215"/>
      <c r="H24" s="290"/>
      <c r="I24" s="306"/>
      <c r="J24" s="215"/>
      <c r="K24" s="303"/>
      <c r="L24" s="303"/>
      <c r="M24" s="303"/>
      <c r="N24" s="241"/>
      <c r="O24" s="136" t="s">
        <v>194</v>
      </c>
      <c r="P24" s="118" t="s">
        <v>189</v>
      </c>
      <c r="Q24" s="137"/>
      <c r="R24" s="137">
        <v>7000</v>
      </c>
      <c r="S24" s="137">
        <v>0</v>
      </c>
      <c r="T24" s="139">
        <f t="shared" si="1"/>
        <v>0</v>
      </c>
      <c r="U24" s="241"/>
      <c r="V24" s="118"/>
      <c r="W24" s="118"/>
      <c r="X24" s="118"/>
      <c r="Y24" s="118"/>
      <c r="Z24" s="241"/>
    </row>
    <row r="25" spans="1:26" ht="60" x14ac:dyDescent="0.25">
      <c r="A25" s="415"/>
      <c r="B25" s="413"/>
      <c r="C25" s="215"/>
      <c r="D25" s="292"/>
      <c r="E25" s="215"/>
      <c r="F25" s="215"/>
      <c r="G25" s="215"/>
      <c r="H25" s="290"/>
      <c r="I25" s="286"/>
      <c r="J25" s="215"/>
      <c r="K25" s="303"/>
      <c r="L25" s="303"/>
      <c r="M25" s="303"/>
      <c r="N25" s="242"/>
      <c r="O25" s="136" t="s">
        <v>195</v>
      </c>
      <c r="P25" s="118" t="s">
        <v>196</v>
      </c>
      <c r="Q25" s="137"/>
      <c r="R25" s="137">
        <v>166</v>
      </c>
      <c r="S25" s="137">
        <v>0</v>
      </c>
      <c r="T25" s="139">
        <f t="shared" si="1"/>
        <v>0</v>
      </c>
      <c r="U25" s="242"/>
      <c r="V25" s="118"/>
      <c r="W25" s="118"/>
      <c r="X25" s="118"/>
      <c r="Y25" s="118"/>
      <c r="Z25" s="242"/>
    </row>
    <row r="26" spans="1:26" ht="75" x14ac:dyDescent="0.25">
      <c r="A26" s="415"/>
      <c r="B26" s="413"/>
      <c r="C26" s="303">
        <f>+M26</f>
        <v>0</v>
      </c>
      <c r="D26" s="292" t="s">
        <v>81</v>
      </c>
      <c r="E26" s="291">
        <v>3912953</v>
      </c>
      <c r="F26" s="291">
        <v>1611043</v>
      </c>
      <c r="G26" s="291">
        <v>336398.24</v>
      </c>
      <c r="H26" s="290">
        <f t="shared" si="2"/>
        <v>0.20880773511321546</v>
      </c>
      <c r="I26" s="292" t="s">
        <v>210</v>
      </c>
      <c r="J26" s="240" t="s">
        <v>198</v>
      </c>
      <c r="K26" s="254"/>
      <c r="L26" s="254">
        <v>40000</v>
      </c>
      <c r="M26" s="254">
        <v>0</v>
      </c>
      <c r="N26" s="240">
        <f t="shared" si="3"/>
        <v>0</v>
      </c>
      <c r="O26" s="136" t="s">
        <v>197</v>
      </c>
      <c r="P26" s="118" t="s">
        <v>198</v>
      </c>
      <c r="Q26" s="137"/>
      <c r="R26" s="137">
        <v>37950</v>
      </c>
      <c r="S26" s="137">
        <v>0</v>
      </c>
      <c r="T26" s="139">
        <f t="shared" si="1"/>
        <v>0</v>
      </c>
      <c r="U26" s="243">
        <f>+H26</f>
        <v>0.20880773511321546</v>
      </c>
      <c r="V26" s="118"/>
      <c r="W26" s="118"/>
      <c r="X26" s="118"/>
      <c r="Y26" s="118"/>
      <c r="Z26" s="240" t="s">
        <v>290</v>
      </c>
    </row>
    <row r="27" spans="1:26" ht="75" x14ac:dyDescent="0.25">
      <c r="A27" s="415"/>
      <c r="B27" s="413"/>
      <c r="C27" s="215"/>
      <c r="D27" s="292"/>
      <c r="E27" s="215"/>
      <c r="F27" s="215"/>
      <c r="G27" s="215"/>
      <c r="H27" s="290"/>
      <c r="I27" s="292"/>
      <c r="J27" s="242"/>
      <c r="K27" s="287"/>
      <c r="L27" s="287"/>
      <c r="M27" s="287"/>
      <c r="N27" s="242"/>
      <c r="O27" s="136" t="s">
        <v>199</v>
      </c>
      <c r="P27" s="118" t="s">
        <v>198</v>
      </c>
      <c r="Q27" s="137"/>
      <c r="R27" s="137">
        <v>2050</v>
      </c>
      <c r="S27" s="137">
        <v>0</v>
      </c>
      <c r="T27" s="139">
        <f t="shared" si="1"/>
        <v>0</v>
      </c>
      <c r="U27" s="242"/>
      <c r="V27" s="118"/>
      <c r="W27" s="118"/>
      <c r="X27" s="118"/>
      <c r="Y27" s="118"/>
      <c r="Z27" s="242"/>
    </row>
    <row r="28" spans="1:26" ht="105" x14ac:dyDescent="0.25">
      <c r="A28" s="415"/>
      <c r="B28" s="413"/>
      <c r="C28" s="303">
        <f>+M28</f>
        <v>38870</v>
      </c>
      <c r="D28" s="292" t="s">
        <v>81</v>
      </c>
      <c r="E28" s="291">
        <v>41766533</v>
      </c>
      <c r="F28" s="291">
        <v>29945333</v>
      </c>
      <c r="G28" s="291">
        <v>9744310.5800000001</v>
      </c>
      <c r="H28" s="290">
        <f>+G28/F28</f>
        <v>0.32540331343117807</v>
      </c>
      <c r="I28" s="285" t="s">
        <v>211</v>
      </c>
      <c r="J28" s="240" t="s">
        <v>198</v>
      </c>
      <c r="K28" s="254"/>
      <c r="L28" s="254">
        <v>149550</v>
      </c>
      <c r="M28" s="254">
        <v>38870</v>
      </c>
      <c r="N28" s="288">
        <f>+M28/L28</f>
        <v>0.25991307255098628</v>
      </c>
      <c r="O28" s="136" t="s">
        <v>200</v>
      </c>
      <c r="P28" s="118" t="s">
        <v>198</v>
      </c>
      <c r="Q28" s="137"/>
      <c r="R28" s="137">
        <v>149550</v>
      </c>
      <c r="S28" s="137">
        <v>38870</v>
      </c>
      <c r="T28" s="139">
        <f t="shared" si="1"/>
        <v>0.25991307255098628</v>
      </c>
      <c r="U28" s="243">
        <f>+H28</f>
        <v>0.32540331343117807</v>
      </c>
      <c r="V28" s="118"/>
      <c r="W28" s="118"/>
      <c r="X28" s="118"/>
      <c r="Y28" s="118"/>
      <c r="Z28" s="240" t="s">
        <v>289</v>
      </c>
    </row>
    <row r="29" spans="1:26" ht="90" x14ac:dyDescent="0.25">
      <c r="A29" s="415"/>
      <c r="B29" s="413"/>
      <c r="C29" s="215"/>
      <c r="D29" s="292"/>
      <c r="E29" s="215"/>
      <c r="F29" s="215"/>
      <c r="G29" s="215"/>
      <c r="H29" s="290"/>
      <c r="I29" s="306"/>
      <c r="J29" s="241"/>
      <c r="K29" s="312"/>
      <c r="L29" s="312"/>
      <c r="M29" s="312"/>
      <c r="N29" s="311"/>
      <c r="O29" s="136" t="s">
        <v>201</v>
      </c>
      <c r="P29" s="118" t="s">
        <v>189</v>
      </c>
      <c r="Q29" s="137"/>
      <c r="R29" s="137">
        <v>3343</v>
      </c>
      <c r="S29" s="137">
        <v>0</v>
      </c>
      <c r="T29" s="139">
        <f t="shared" si="1"/>
        <v>0</v>
      </c>
      <c r="U29" s="241"/>
      <c r="V29" s="118"/>
      <c r="W29" s="118"/>
      <c r="X29" s="118"/>
      <c r="Y29" s="118"/>
      <c r="Z29" s="241"/>
    </row>
    <row r="30" spans="1:26" ht="105" x14ac:dyDescent="0.25">
      <c r="A30" s="415"/>
      <c r="B30" s="413"/>
      <c r="C30" s="215"/>
      <c r="D30" s="292"/>
      <c r="E30" s="215"/>
      <c r="F30" s="215"/>
      <c r="G30" s="215"/>
      <c r="H30" s="290"/>
      <c r="I30" s="306"/>
      <c r="J30" s="241"/>
      <c r="K30" s="312"/>
      <c r="L30" s="312"/>
      <c r="M30" s="312"/>
      <c r="N30" s="311"/>
      <c r="O30" s="136" t="s">
        <v>202</v>
      </c>
      <c r="P30" s="118" t="s">
        <v>189</v>
      </c>
      <c r="Q30" s="137"/>
      <c r="R30" s="137">
        <v>1995</v>
      </c>
      <c r="S30" s="137">
        <v>0</v>
      </c>
      <c r="T30" s="139">
        <f t="shared" si="1"/>
        <v>0</v>
      </c>
      <c r="U30" s="241"/>
      <c r="V30" s="118"/>
      <c r="W30" s="118"/>
      <c r="X30" s="118"/>
      <c r="Y30" s="118"/>
      <c r="Z30" s="241"/>
    </row>
    <row r="31" spans="1:26" ht="90" x14ac:dyDescent="0.25">
      <c r="A31" s="415"/>
      <c r="B31" s="413"/>
      <c r="C31" s="215"/>
      <c r="D31" s="292"/>
      <c r="E31" s="215"/>
      <c r="F31" s="215"/>
      <c r="G31" s="215"/>
      <c r="H31" s="290"/>
      <c r="I31" s="286"/>
      <c r="J31" s="242"/>
      <c r="K31" s="287"/>
      <c r="L31" s="287"/>
      <c r="M31" s="287"/>
      <c r="N31" s="289"/>
      <c r="O31" s="136" t="s">
        <v>203</v>
      </c>
      <c r="P31" s="118" t="s">
        <v>189</v>
      </c>
      <c r="Q31" s="137"/>
      <c r="R31" s="137">
        <v>8000</v>
      </c>
      <c r="S31" s="137">
        <v>0</v>
      </c>
      <c r="T31" s="139">
        <f t="shared" si="1"/>
        <v>0</v>
      </c>
      <c r="U31" s="242"/>
      <c r="V31" s="118"/>
      <c r="W31" s="118"/>
      <c r="X31" s="118"/>
      <c r="Y31" s="118"/>
      <c r="Z31" s="242"/>
    </row>
    <row r="32" spans="1:26" ht="90" customHeight="1" x14ac:dyDescent="0.25">
      <c r="A32" s="415"/>
      <c r="B32" s="413"/>
      <c r="C32" s="303">
        <f>+M32</f>
        <v>156688</v>
      </c>
      <c r="D32" s="292" t="s">
        <v>81</v>
      </c>
      <c r="E32" s="215">
        <v>0</v>
      </c>
      <c r="F32" s="291">
        <v>157218557</v>
      </c>
      <c r="G32" s="291">
        <v>77337172</v>
      </c>
      <c r="H32" s="290">
        <f t="shared" ref="H32" si="4">G32/F32</f>
        <v>0.4919086746229327</v>
      </c>
      <c r="I32" s="285" t="s">
        <v>212</v>
      </c>
      <c r="J32" s="240" t="s">
        <v>198</v>
      </c>
      <c r="K32" s="254"/>
      <c r="L32" s="254">
        <v>300360</v>
      </c>
      <c r="M32" s="254">
        <v>156688</v>
      </c>
      <c r="N32" s="288">
        <f t="shared" ref="N32" si="5">M32/L32</f>
        <v>0.52166733253429221</v>
      </c>
      <c r="O32" s="136" t="s">
        <v>204</v>
      </c>
      <c r="P32" s="118" t="s">
        <v>205</v>
      </c>
      <c r="Q32" s="137"/>
      <c r="R32" s="137">
        <v>300000</v>
      </c>
      <c r="S32" s="137">
        <v>94007</v>
      </c>
      <c r="T32" s="139">
        <f t="shared" si="1"/>
        <v>0.31335666666666667</v>
      </c>
      <c r="U32" s="243">
        <f>+H32</f>
        <v>0.4919086746229327</v>
      </c>
      <c r="V32" s="118"/>
      <c r="W32" s="118"/>
      <c r="X32" s="118"/>
      <c r="Y32" s="118"/>
      <c r="Z32" s="118"/>
    </row>
    <row r="33" spans="1:26" ht="60" x14ac:dyDescent="0.25">
      <c r="A33" s="415"/>
      <c r="B33" s="414"/>
      <c r="C33" s="215"/>
      <c r="D33" s="292"/>
      <c r="E33" s="215"/>
      <c r="F33" s="215"/>
      <c r="G33" s="215"/>
      <c r="H33" s="290"/>
      <c r="I33" s="286"/>
      <c r="J33" s="242"/>
      <c r="K33" s="287"/>
      <c r="L33" s="287"/>
      <c r="M33" s="287"/>
      <c r="N33" s="289"/>
      <c r="O33" s="136" t="s">
        <v>206</v>
      </c>
      <c r="P33" s="118" t="s">
        <v>189</v>
      </c>
      <c r="Q33" s="137"/>
      <c r="R33" s="137">
        <v>360</v>
      </c>
      <c r="S33" s="137">
        <v>0</v>
      </c>
      <c r="T33" s="139">
        <f t="shared" si="1"/>
        <v>0</v>
      </c>
      <c r="U33" s="242"/>
      <c r="V33" s="118"/>
      <c r="W33" s="118"/>
      <c r="X33" s="118"/>
      <c r="Y33" s="118"/>
      <c r="Z33" s="118"/>
    </row>
    <row r="34" spans="1:26" ht="90" customHeight="1" x14ac:dyDescent="0.25">
      <c r="A34" s="415"/>
      <c r="B34" s="412" t="s">
        <v>237</v>
      </c>
      <c r="C34" s="140">
        <f>+M34</f>
        <v>0</v>
      </c>
      <c r="D34" s="164" t="s">
        <v>82</v>
      </c>
      <c r="E34" s="165">
        <v>6300000</v>
      </c>
      <c r="F34" s="165">
        <v>6300000</v>
      </c>
      <c r="G34" s="129">
        <v>0</v>
      </c>
      <c r="H34" s="156">
        <f>+G34/F34</f>
        <v>0</v>
      </c>
      <c r="I34" s="164" t="s">
        <v>238</v>
      </c>
      <c r="J34" s="160" t="s">
        <v>232</v>
      </c>
      <c r="K34" s="161"/>
      <c r="L34" s="161">
        <v>585</v>
      </c>
      <c r="M34" s="161">
        <v>0</v>
      </c>
      <c r="N34" s="162">
        <f>+M34/L34</f>
        <v>0</v>
      </c>
      <c r="O34" s="159" t="s">
        <v>215</v>
      </c>
      <c r="P34" s="118" t="s">
        <v>232</v>
      </c>
      <c r="Q34" s="137"/>
      <c r="R34" s="137">
        <v>585</v>
      </c>
      <c r="S34" s="137">
        <v>0</v>
      </c>
      <c r="T34" s="139">
        <f>+S34/R34</f>
        <v>0</v>
      </c>
      <c r="U34" s="155">
        <f>+H34</f>
        <v>0</v>
      </c>
      <c r="V34" s="118"/>
      <c r="W34" s="118"/>
      <c r="X34" s="118"/>
      <c r="Y34" s="118"/>
      <c r="Z34" s="118"/>
    </row>
    <row r="35" spans="1:26" ht="90" x14ac:dyDescent="0.25">
      <c r="A35" s="415"/>
      <c r="B35" s="413"/>
      <c r="C35" s="254">
        <f>+M35</f>
        <v>5689</v>
      </c>
      <c r="D35" s="255" t="s">
        <v>82</v>
      </c>
      <c r="E35" s="253">
        <v>436248969</v>
      </c>
      <c r="F35" s="253">
        <v>358748969</v>
      </c>
      <c r="G35" s="253">
        <v>24871921.98</v>
      </c>
      <c r="H35" s="250">
        <f>+G35/F35</f>
        <v>6.9329598491473299E-2</v>
      </c>
      <c r="I35" s="255" t="s">
        <v>233</v>
      </c>
      <c r="J35" s="247" t="s">
        <v>198</v>
      </c>
      <c r="K35" s="258"/>
      <c r="L35" s="258">
        <v>1126221</v>
      </c>
      <c r="M35" s="258">
        <v>5689</v>
      </c>
      <c r="N35" s="244">
        <f>+M35/L35</f>
        <v>5.0514064291111603E-3</v>
      </c>
      <c r="O35" s="159" t="s">
        <v>216</v>
      </c>
      <c r="P35" s="118" t="s">
        <v>198</v>
      </c>
      <c r="Q35" s="137"/>
      <c r="R35" s="137">
        <v>23855</v>
      </c>
      <c r="S35" s="137">
        <v>4394</v>
      </c>
      <c r="T35" s="139">
        <f t="shared" ref="T35:T50" si="6">+S35/R35</f>
        <v>0.18419618528610354</v>
      </c>
      <c r="U35" s="243">
        <f>+H35</f>
        <v>6.9329598491473299E-2</v>
      </c>
      <c r="V35" s="118"/>
      <c r="W35" s="118"/>
      <c r="X35" s="118"/>
      <c r="Y35" s="118"/>
      <c r="Z35" s="240" t="s">
        <v>288</v>
      </c>
    </row>
    <row r="36" spans="1:26" ht="90" x14ac:dyDescent="0.25">
      <c r="A36" s="415"/>
      <c r="B36" s="413"/>
      <c r="C36" s="241"/>
      <c r="D36" s="256"/>
      <c r="E36" s="241"/>
      <c r="F36" s="241"/>
      <c r="G36" s="241"/>
      <c r="H36" s="251"/>
      <c r="I36" s="256"/>
      <c r="J36" s="248"/>
      <c r="K36" s="259"/>
      <c r="L36" s="259"/>
      <c r="M36" s="259"/>
      <c r="N36" s="245"/>
      <c r="O36" s="159" t="s">
        <v>217</v>
      </c>
      <c r="P36" s="118" t="s">
        <v>198</v>
      </c>
      <c r="Q36" s="137"/>
      <c r="R36" s="137">
        <v>2366</v>
      </c>
      <c r="S36" s="137">
        <v>1295</v>
      </c>
      <c r="T36" s="139">
        <f t="shared" si="6"/>
        <v>0.5473372781065089</v>
      </c>
      <c r="U36" s="241"/>
      <c r="V36" s="118"/>
      <c r="W36" s="118"/>
      <c r="X36" s="118"/>
      <c r="Y36" s="118"/>
      <c r="Z36" s="241"/>
    </row>
    <row r="37" spans="1:26" ht="60" x14ac:dyDescent="0.25">
      <c r="A37" s="415"/>
      <c r="B37" s="413"/>
      <c r="C37" s="241"/>
      <c r="D37" s="256"/>
      <c r="E37" s="241"/>
      <c r="F37" s="241"/>
      <c r="G37" s="241"/>
      <c r="H37" s="251"/>
      <c r="I37" s="256"/>
      <c r="J37" s="248"/>
      <c r="K37" s="259"/>
      <c r="L37" s="259"/>
      <c r="M37" s="259"/>
      <c r="N37" s="245"/>
      <c r="O37" s="159" t="s">
        <v>218</v>
      </c>
      <c r="P37" s="118" t="s">
        <v>189</v>
      </c>
      <c r="Q37" s="137"/>
      <c r="R37" s="137">
        <v>410800</v>
      </c>
      <c r="S37" s="137">
        <v>0</v>
      </c>
      <c r="T37" s="139">
        <f t="shared" si="6"/>
        <v>0</v>
      </c>
      <c r="U37" s="241"/>
      <c r="V37" s="118"/>
      <c r="W37" s="118"/>
      <c r="X37" s="118"/>
      <c r="Y37" s="118"/>
      <c r="Z37" s="241"/>
    </row>
    <row r="38" spans="1:26" ht="60" x14ac:dyDescent="0.25">
      <c r="A38" s="415"/>
      <c r="B38" s="413"/>
      <c r="C38" s="241"/>
      <c r="D38" s="256"/>
      <c r="E38" s="241"/>
      <c r="F38" s="241"/>
      <c r="G38" s="241"/>
      <c r="H38" s="251"/>
      <c r="I38" s="256"/>
      <c r="J38" s="248"/>
      <c r="K38" s="259"/>
      <c r="L38" s="259"/>
      <c r="M38" s="259"/>
      <c r="N38" s="245"/>
      <c r="O38" s="159" t="s">
        <v>219</v>
      </c>
      <c r="P38" s="118" t="s">
        <v>189</v>
      </c>
      <c r="Q38" s="137"/>
      <c r="R38" s="137">
        <v>528000</v>
      </c>
      <c r="S38" s="137">
        <v>0</v>
      </c>
      <c r="T38" s="139">
        <f t="shared" si="6"/>
        <v>0</v>
      </c>
      <c r="U38" s="241"/>
      <c r="V38" s="118"/>
      <c r="W38" s="118"/>
      <c r="X38" s="118"/>
      <c r="Y38" s="118"/>
      <c r="Z38" s="241"/>
    </row>
    <row r="39" spans="1:26" ht="75" x14ac:dyDescent="0.25">
      <c r="A39" s="415"/>
      <c r="B39" s="413"/>
      <c r="C39" s="242"/>
      <c r="D39" s="257"/>
      <c r="E39" s="242"/>
      <c r="F39" s="242"/>
      <c r="G39" s="242"/>
      <c r="H39" s="252"/>
      <c r="I39" s="257"/>
      <c r="J39" s="249"/>
      <c r="K39" s="260"/>
      <c r="L39" s="260"/>
      <c r="M39" s="260"/>
      <c r="N39" s="246"/>
      <c r="O39" s="159" t="s">
        <v>220</v>
      </c>
      <c r="P39" s="118" t="s">
        <v>189</v>
      </c>
      <c r="Q39" s="137"/>
      <c r="R39" s="137">
        <v>161200</v>
      </c>
      <c r="S39" s="137">
        <v>0</v>
      </c>
      <c r="T39" s="139">
        <f t="shared" si="6"/>
        <v>0</v>
      </c>
      <c r="U39" s="242"/>
      <c r="V39" s="118"/>
      <c r="W39" s="118"/>
      <c r="X39" s="118"/>
      <c r="Y39" s="118"/>
      <c r="Z39" s="242"/>
    </row>
    <row r="40" spans="1:26" ht="105" customHeight="1" x14ac:dyDescent="0.25">
      <c r="A40" s="415"/>
      <c r="B40" s="413"/>
      <c r="C40" s="254">
        <f>+M40</f>
        <v>0</v>
      </c>
      <c r="D40" s="255" t="s">
        <v>82</v>
      </c>
      <c r="E40" s="253">
        <v>74838862</v>
      </c>
      <c r="F40" s="253">
        <v>72838862</v>
      </c>
      <c r="G40" s="253">
        <v>3891342.84</v>
      </c>
      <c r="H40" s="250">
        <f>+G40/F40</f>
        <v>5.3423992813067284E-2</v>
      </c>
      <c r="I40" s="255" t="s">
        <v>234</v>
      </c>
      <c r="J40" s="247" t="s">
        <v>198</v>
      </c>
      <c r="K40" s="258"/>
      <c r="L40" s="258">
        <v>74349</v>
      </c>
      <c r="M40" s="258">
        <v>0</v>
      </c>
      <c r="N40" s="244">
        <f>+M40/L40</f>
        <v>0</v>
      </c>
      <c r="O40" s="159" t="s">
        <v>221</v>
      </c>
      <c r="P40" s="118" t="s">
        <v>198</v>
      </c>
      <c r="Q40" s="137"/>
      <c r="R40" s="137">
        <v>33143</v>
      </c>
      <c r="S40" s="137">
        <v>0</v>
      </c>
      <c r="T40" s="139">
        <f t="shared" si="6"/>
        <v>0</v>
      </c>
      <c r="U40" s="243">
        <f>+H40</f>
        <v>5.3423992813067284E-2</v>
      </c>
      <c r="V40" s="137"/>
      <c r="W40" s="118"/>
      <c r="X40" s="118"/>
      <c r="Y40" s="118"/>
      <c r="Z40" s="240" t="s">
        <v>287</v>
      </c>
    </row>
    <row r="41" spans="1:26" ht="75" x14ac:dyDescent="0.25">
      <c r="A41" s="415"/>
      <c r="B41" s="413"/>
      <c r="C41" s="241"/>
      <c r="D41" s="256"/>
      <c r="E41" s="241"/>
      <c r="F41" s="241"/>
      <c r="G41" s="241"/>
      <c r="H41" s="251"/>
      <c r="I41" s="256"/>
      <c r="J41" s="248"/>
      <c r="K41" s="259"/>
      <c r="L41" s="259"/>
      <c r="M41" s="259"/>
      <c r="N41" s="245"/>
      <c r="O41" s="159" t="s">
        <v>222</v>
      </c>
      <c r="P41" s="118" t="s">
        <v>198</v>
      </c>
      <c r="Q41" s="137"/>
      <c r="R41" s="137">
        <v>19098</v>
      </c>
      <c r="S41" s="137">
        <v>0</v>
      </c>
      <c r="T41" s="139">
        <f t="shared" si="6"/>
        <v>0</v>
      </c>
      <c r="U41" s="241"/>
      <c r="V41" s="118"/>
      <c r="W41" s="118"/>
      <c r="X41" s="118"/>
      <c r="Y41" s="118"/>
      <c r="Z41" s="241"/>
    </row>
    <row r="42" spans="1:26" ht="120" x14ac:dyDescent="0.25">
      <c r="A42" s="415"/>
      <c r="B42" s="413"/>
      <c r="C42" s="242"/>
      <c r="D42" s="257"/>
      <c r="E42" s="242"/>
      <c r="F42" s="242"/>
      <c r="G42" s="242"/>
      <c r="H42" s="252"/>
      <c r="I42" s="257"/>
      <c r="J42" s="249"/>
      <c r="K42" s="260"/>
      <c r="L42" s="260"/>
      <c r="M42" s="260"/>
      <c r="N42" s="246"/>
      <c r="O42" s="159" t="s">
        <v>223</v>
      </c>
      <c r="P42" s="118" t="s">
        <v>196</v>
      </c>
      <c r="Q42" s="137"/>
      <c r="R42" s="137">
        <v>307</v>
      </c>
      <c r="S42" s="137">
        <v>0</v>
      </c>
      <c r="T42" s="139">
        <f t="shared" si="6"/>
        <v>0</v>
      </c>
      <c r="U42" s="242"/>
      <c r="V42" s="118"/>
      <c r="W42" s="118"/>
      <c r="X42" s="118"/>
      <c r="Y42" s="118"/>
      <c r="Z42" s="242"/>
    </row>
    <row r="43" spans="1:26" ht="60" x14ac:dyDescent="0.25">
      <c r="A43" s="415"/>
      <c r="B43" s="413"/>
      <c r="C43" s="254">
        <f>+M43</f>
        <v>4864</v>
      </c>
      <c r="D43" s="255" t="s">
        <v>82</v>
      </c>
      <c r="E43" s="253">
        <v>5814635</v>
      </c>
      <c r="F43" s="253">
        <v>5799642</v>
      </c>
      <c r="G43" s="253">
        <v>1275289.08</v>
      </c>
      <c r="H43" s="250">
        <f>+G43/F43</f>
        <v>0.21989100016863111</v>
      </c>
      <c r="I43" s="255" t="s">
        <v>235</v>
      </c>
      <c r="J43" s="247" t="s">
        <v>198</v>
      </c>
      <c r="K43" s="258"/>
      <c r="L43" s="258">
        <v>11555</v>
      </c>
      <c r="M43" s="258">
        <v>4864</v>
      </c>
      <c r="N43" s="244">
        <f>+M43/L43</f>
        <v>0.42094331458243184</v>
      </c>
      <c r="O43" s="159" t="s">
        <v>224</v>
      </c>
      <c r="P43" s="118" t="s">
        <v>198</v>
      </c>
      <c r="Q43" s="137"/>
      <c r="R43" s="137">
        <v>2520</v>
      </c>
      <c r="S43" s="137">
        <v>682</v>
      </c>
      <c r="T43" s="139">
        <f t="shared" si="6"/>
        <v>0.27063492063492062</v>
      </c>
      <c r="U43" s="243">
        <f>+H43</f>
        <v>0.21989100016863111</v>
      </c>
      <c r="V43" s="118"/>
      <c r="W43" s="118"/>
      <c r="X43" s="118"/>
      <c r="Y43" s="118"/>
      <c r="Z43" s="118"/>
    </row>
    <row r="44" spans="1:26" ht="60" x14ac:dyDescent="0.25">
      <c r="A44" s="415"/>
      <c r="B44" s="413"/>
      <c r="C44" s="241"/>
      <c r="D44" s="256"/>
      <c r="E44" s="241"/>
      <c r="F44" s="241"/>
      <c r="G44" s="241"/>
      <c r="H44" s="251"/>
      <c r="I44" s="256"/>
      <c r="J44" s="248"/>
      <c r="K44" s="259"/>
      <c r="L44" s="259"/>
      <c r="M44" s="259"/>
      <c r="N44" s="245"/>
      <c r="O44" s="159" t="s">
        <v>225</v>
      </c>
      <c r="P44" s="118" t="s">
        <v>198</v>
      </c>
      <c r="Q44" s="137"/>
      <c r="R44" s="137">
        <v>1800</v>
      </c>
      <c r="S44" s="137">
        <v>383</v>
      </c>
      <c r="T44" s="139">
        <f t="shared" si="6"/>
        <v>0.21277777777777779</v>
      </c>
      <c r="U44" s="241"/>
      <c r="V44" s="118"/>
      <c r="W44" s="118"/>
      <c r="X44" s="118"/>
      <c r="Y44" s="118"/>
      <c r="Z44" s="118"/>
    </row>
    <row r="45" spans="1:26" ht="45" x14ac:dyDescent="0.25">
      <c r="A45" s="415"/>
      <c r="B45" s="413"/>
      <c r="C45" s="241"/>
      <c r="D45" s="256"/>
      <c r="E45" s="241"/>
      <c r="F45" s="241"/>
      <c r="G45" s="241"/>
      <c r="H45" s="251"/>
      <c r="I45" s="256"/>
      <c r="J45" s="248"/>
      <c r="K45" s="259"/>
      <c r="L45" s="259"/>
      <c r="M45" s="259"/>
      <c r="N45" s="245"/>
      <c r="O45" s="159" t="s">
        <v>226</v>
      </c>
      <c r="P45" s="118" t="s">
        <v>196</v>
      </c>
      <c r="Q45" s="137"/>
      <c r="R45" s="137">
        <v>12</v>
      </c>
      <c r="S45" s="137">
        <v>3</v>
      </c>
      <c r="T45" s="139">
        <f t="shared" si="6"/>
        <v>0.25</v>
      </c>
      <c r="U45" s="241"/>
      <c r="V45" s="118"/>
      <c r="W45" s="118"/>
      <c r="X45" s="118"/>
      <c r="Y45" s="118"/>
      <c r="Z45" s="118"/>
    </row>
    <row r="46" spans="1:26" ht="90" x14ac:dyDescent="0.25">
      <c r="A46" s="415"/>
      <c r="B46" s="413"/>
      <c r="C46" s="241"/>
      <c r="D46" s="256"/>
      <c r="E46" s="241"/>
      <c r="F46" s="241"/>
      <c r="G46" s="241"/>
      <c r="H46" s="251"/>
      <c r="I46" s="256"/>
      <c r="J46" s="248"/>
      <c r="K46" s="259"/>
      <c r="L46" s="259"/>
      <c r="M46" s="259"/>
      <c r="N46" s="245"/>
      <c r="O46" s="159" t="s">
        <v>227</v>
      </c>
      <c r="P46" s="118" t="s">
        <v>189</v>
      </c>
      <c r="Q46" s="137"/>
      <c r="R46" s="137">
        <v>153444</v>
      </c>
      <c r="S46" s="137">
        <v>46308</v>
      </c>
      <c r="T46" s="139">
        <f t="shared" si="6"/>
        <v>0.30179088136388521</v>
      </c>
      <c r="U46" s="241"/>
      <c r="V46" s="118"/>
      <c r="W46" s="118"/>
      <c r="X46" s="118"/>
      <c r="Y46" s="118"/>
      <c r="Z46" s="118"/>
    </row>
    <row r="47" spans="1:26" ht="60" x14ac:dyDescent="0.25">
      <c r="A47" s="415"/>
      <c r="B47" s="413"/>
      <c r="C47" s="242"/>
      <c r="D47" s="257"/>
      <c r="E47" s="242"/>
      <c r="F47" s="242"/>
      <c r="G47" s="242"/>
      <c r="H47" s="252"/>
      <c r="I47" s="257"/>
      <c r="J47" s="249"/>
      <c r="K47" s="260"/>
      <c r="L47" s="260"/>
      <c r="M47" s="260"/>
      <c r="N47" s="246"/>
      <c r="O47" s="159" t="s">
        <v>228</v>
      </c>
      <c r="P47" s="118" t="s">
        <v>189</v>
      </c>
      <c r="Q47" s="137"/>
      <c r="R47" s="137">
        <v>20000</v>
      </c>
      <c r="S47" s="137">
        <v>0</v>
      </c>
      <c r="T47" s="139">
        <f t="shared" si="6"/>
        <v>0</v>
      </c>
      <c r="U47" s="242"/>
      <c r="V47" s="118"/>
      <c r="W47" s="118"/>
      <c r="X47" s="118"/>
      <c r="Y47" s="118"/>
      <c r="Z47" s="118"/>
    </row>
    <row r="48" spans="1:26" ht="75" x14ac:dyDescent="0.25">
      <c r="A48" s="415"/>
      <c r="B48" s="413"/>
      <c r="C48" s="254">
        <f>+M48</f>
        <v>703</v>
      </c>
      <c r="D48" s="255" t="s">
        <v>82</v>
      </c>
      <c r="E48" s="253">
        <v>9410580</v>
      </c>
      <c r="F48" s="253">
        <v>2595580</v>
      </c>
      <c r="G48" s="253">
        <v>549620.73</v>
      </c>
      <c r="H48" s="250">
        <f>+G48/F48</f>
        <v>0.2117525678268441</v>
      </c>
      <c r="I48" s="255" t="s">
        <v>236</v>
      </c>
      <c r="J48" s="247" t="s">
        <v>198</v>
      </c>
      <c r="K48" s="258"/>
      <c r="L48" s="258">
        <v>3104</v>
      </c>
      <c r="M48" s="258">
        <v>703</v>
      </c>
      <c r="N48" s="244">
        <f>+M48/L48</f>
        <v>0.2264819587628866</v>
      </c>
      <c r="O48" s="159" t="s">
        <v>229</v>
      </c>
      <c r="P48" s="118" t="s">
        <v>198</v>
      </c>
      <c r="Q48" s="137"/>
      <c r="R48" s="137">
        <v>1230</v>
      </c>
      <c r="S48" s="137">
        <v>253</v>
      </c>
      <c r="T48" s="139">
        <f t="shared" si="6"/>
        <v>0.2056910569105691</v>
      </c>
      <c r="U48" s="243">
        <f>+H48</f>
        <v>0.2117525678268441</v>
      </c>
      <c r="V48" s="118"/>
      <c r="W48" s="118"/>
      <c r="X48" s="118"/>
      <c r="Y48" s="118"/>
      <c r="Z48" s="118"/>
    </row>
    <row r="49" spans="1:26" ht="60" x14ac:dyDescent="0.25">
      <c r="A49" s="415"/>
      <c r="B49" s="413"/>
      <c r="C49" s="241"/>
      <c r="D49" s="256"/>
      <c r="E49" s="241"/>
      <c r="F49" s="241"/>
      <c r="G49" s="241"/>
      <c r="H49" s="251"/>
      <c r="I49" s="256"/>
      <c r="J49" s="248"/>
      <c r="K49" s="259"/>
      <c r="L49" s="259"/>
      <c r="M49" s="259"/>
      <c r="N49" s="245"/>
      <c r="O49" s="159" t="s">
        <v>230</v>
      </c>
      <c r="P49" s="118" t="s">
        <v>189</v>
      </c>
      <c r="Q49" s="137"/>
      <c r="R49" s="137">
        <v>1124</v>
      </c>
      <c r="S49" s="137">
        <v>233</v>
      </c>
      <c r="T49" s="139">
        <f t="shared" si="6"/>
        <v>0.20729537366548043</v>
      </c>
      <c r="U49" s="241"/>
      <c r="V49" s="118"/>
      <c r="W49" s="118"/>
      <c r="X49" s="118"/>
      <c r="Y49" s="118"/>
      <c r="Z49" s="118"/>
    </row>
    <row r="50" spans="1:26" ht="75" x14ac:dyDescent="0.25">
      <c r="A50" s="415"/>
      <c r="B50" s="414"/>
      <c r="C50" s="242"/>
      <c r="D50" s="257"/>
      <c r="E50" s="242"/>
      <c r="F50" s="242"/>
      <c r="G50" s="242"/>
      <c r="H50" s="252"/>
      <c r="I50" s="257"/>
      <c r="J50" s="249"/>
      <c r="K50" s="260"/>
      <c r="L50" s="260"/>
      <c r="M50" s="260"/>
      <c r="N50" s="246"/>
      <c r="O50" s="159" t="s">
        <v>231</v>
      </c>
      <c r="P50" s="118" t="s">
        <v>198</v>
      </c>
      <c r="Q50" s="137"/>
      <c r="R50" s="137">
        <v>750</v>
      </c>
      <c r="S50" s="137">
        <v>255</v>
      </c>
      <c r="T50" s="139">
        <f t="shared" si="6"/>
        <v>0.34</v>
      </c>
      <c r="U50" s="242"/>
      <c r="V50" s="118"/>
      <c r="W50" s="118"/>
      <c r="X50" s="118"/>
      <c r="Y50" s="118"/>
      <c r="Z50" s="118"/>
    </row>
    <row r="51" spans="1:26" x14ac:dyDescent="0.25">
      <c r="C51" s="166">
        <f>SUM(C19:C50)</f>
        <v>232474</v>
      </c>
      <c r="D51" s="167" t="s">
        <v>89</v>
      </c>
      <c r="E51" s="168">
        <f>SUM(E19:E50)</f>
        <v>657178670</v>
      </c>
      <c r="F51" s="168">
        <f t="shared" ref="F51:G51" si="7">SUM(F19:F50)</f>
        <v>675662463</v>
      </c>
      <c r="G51" s="168">
        <f t="shared" si="7"/>
        <v>135730649</v>
      </c>
      <c r="H51" s="169">
        <f>+G51/F51</f>
        <v>0.2008852887836097</v>
      </c>
      <c r="I51" s="148"/>
      <c r="J51" s="148"/>
      <c r="K51" s="149"/>
      <c r="L51" s="149"/>
      <c r="M51" s="149"/>
      <c r="N51" s="150"/>
      <c r="O51" s="148"/>
      <c r="P51" s="148"/>
      <c r="Q51" s="148"/>
    </row>
    <row r="52" spans="1:26" x14ac:dyDescent="0.25">
      <c r="C52" s="150"/>
      <c r="D52" s="148"/>
      <c r="E52" s="148"/>
      <c r="F52" s="148"/>
      <c r="G52" s="148"/>
      <c r="H52" s="157"/>
      <c r="I52" s="148"/>
      <c r="J52" s="148"/>
      <c r="K52" s="149"/>
      <c r="L52" s="149"/>
      <c r="M52" s="149"/>
      <c r="N52" s="150"/>
      <c r="O52" s="148"/>
      <c r="P52" s="148"/>
      <c r="Q52" s="148"/>
    </row>
    <row r="53" spans="1:26" x14ac:dyDescent="0.25">
      <c r="C53" s="150"/>
      <c r="D53" s="148"/>
      <c r="E53" s="148"/>
      <c r="F53" s="148"/>
      <c r="G53" s="148"/>
      <c r="H53" s="157"/>
      <c r="I53" s="148"/>
      <c r="J53" s="148"/>
      <c r="K53" s="149"/>
      <c r="L53" s="149"/>
      <c r="M53" s="149"/>
      <c r="N53" s="150"/>
      <c r="O53" s="148"/>
      <c r="P53" s="148"/>
      <c r="Q53" s="148"/>
    </row>
    <row r="54" spans="1:26" x14ac:dyDescent="0.25">
      <c r="C54" s="150"/>
      <c r="D54" s="148"/>
      <c r="E54" s="148"/>
      <c r="F54" s="148"/>
      <c r="G54" s="148"/>
      <c r="H54" s="157"/>
      <c r="I54" s="148"/>
      <c r="J54" s="148"/>
      <c r="K54" s="149"/>
      <c r="L54" s="149"/>
      <c r="M54" s="149"/>
      <c r="N54" s="150"/>
      <c r="O54" s="148"/>
      <c r="P54" s="148"/>
      <c r="Q54" s="148"/>
    </row>
    <row r="55" spans="1:26" x14ac:dyDescent="0.25">
      <c r="C55" s="150"/>
      <c r="D55" s="148"/>
      <c r="E55" s="148"/>
      <c r="F55" s="148"/>
      <c r="G55" s="148"/>
      <c r="H55" s="157"/>
      <c r="I55" s="148"/>
      <c r="J55" s="148"/>
      <c r="K55" s="149"/>
      <c r="L55" s="149"/>
      <c r="M55" s="149"/>
      <c r="N55" s="150"/>
      <c r="O55" s="148"/>
      <c r="P55" s="148"/>
      <c r="Q55" s="148"/>
    </row>
    <row r="56" spans="1:26" x14ac:dyDescent="0.25">
      <c r="C56" s="150"/>
      <c r="D56" s="148"/>
      <c r="E56" s="148"/>
      <c r="F56" s="148"/>
      <c r="G56" s="148"/>
      <c r="H56" s="157"/>
      <c r="I56" s="148"/>
      <c r="J56" s="148"/>
      <c r="K56" s="149"/>
      <c r="L56" s="149"/>
      <c r="M56" s="149"/>
      <c r="N56" s="150"/>
      <c r="O56" s="148"/>
      <c r="P56" s="148"/>
      <c r="Q56" s="148"/>
    </row>
    <row r="57" spans="1:26" x14ac:dyDescent="0.25">
      <c r="C57" s="150"/>
      <c r="D57" s="148"/>
      <c r="E57" s="148"/>
      <c r="F57" s="148"/>
      <c r="G57" s="148"/>
      <c r="H57" s="157"/>
      <c r="I57" s="148"/>
      <c r="J57" s="148"/>
      <c r="K57" s="149"/>
      <c r="L57" s="149"/>
      <c r="M57" s="149"/>
      <c r="N57" s="150"/>
      <c r="O57" s="148"/>
      <c r="P57" s="148"/>
      <c r="Q57" s="148"/>
    </row>
    <row r="58" spans="1:26" x14ac:dyDescent="0.25">
      <c r="C58" s="150"/>
      <c r="D58" s="148"/>
      <c r="E58" s="148"/>
      <c r="F58" s="148"/>
      <c r="G58" s="148"/>
      <c r="H58" s="157"/>
      <c r="I58" s="148"/>
      <c r="J58" s="148"/>
      <c r="K58" s="149"/>
      <c r="L58" s="149"/>
      <c r="M58" s="149"/>
      <c r="N58" s="150"/>
      <c r="O58" s="148"/>
      <c r="P58" s="148"/>
      <c r="Q58" s="148"/>
    </row>
    <row r="59" spans="1:26" x14ac:dyDescent="0.25">
      <c r="C59" s="150"/>
      <c r="D59" s="148"/>
      <c r="E59" s="148"/>
      <c r="F59" s="148"/>
      <c r="G59" s="148"/>
      <c r="H59" s="157"/>
      <c r="I59" s="148"/>
      <c r="J59" s="148"/>
      <c r="K59" s="149"/>
      <c r="L59" s="149"/>
      <c r="M59" s="149"/>
      <c r="N59" s="150"/>
      <c r="O59" s="148"/>
      <c r="P59" s="148"/>
      <c r="Q59" s="148"/>
    </row>
    <row r="60" spans="1:26" x14ac:dyDescent="0.25">
      <c r="C60" s="150"/>
      <c r="D60" s="148"/>
      <c r="E60" s="148"/>
      <c r="F60" s="148"/>
      <c r="G60" s="148"/>
      <c r="H60" s="157"/>
      <c r="I60" s="148"/>
      <c r="J60" s="148"/>
      <c r="K60" s="149"/>
      <c r="L60" s="149"/>
      <c r="M60" s="149"/>
      <c r="N60" s="150"/>
      <c r="O60" s="148"/>
      <c r="P60" s="148"/>
      <c r="Q60" s="148"/>
    </row>
    <row r="61" spans="1:26" x14ac:dyDescent="0.25">
      <c r="C61" s="150"/>
      <c r="D61" s="148"/>
      <c r="E61" s="148"/>
      <c r="F61" s="148"/>
      <c r="G61" s="148"/>
      <c r="H61" s="157"/>
      <c r="I61" s="148"/>
      <c r="J61" s="148"/>
      <c r="K61" s="149"/>
      <c r="L61" s="149"/>
      <c r="M61" s="149"/>
      <c r="N61" s="150"/>
      <c r="O61" s="148"/>
      <c r="P61" s="148"/>
      <c r="Q61" s="148"/>
    </row>
    <row r="62" spans="1:26" x14ac:dyDescent="0.25">
      <c r="C62" s="150"/>
      <c r="D62" s="148"/>
      <c r="E62" s="148"/>
      <c r="F62" s="148"/>
      <c r="G62" s="148"/>
      <c r="H62" s="157"/>
      <c r="I62" s="148"/>
      <c r="J62" s="148"/>
      <c r="K62" s="149"/>
      <c r="L62" s="149"/>
      <c r="M62" s="149"/>
      <c r="N62" s="150"/>
      <c r="O62" s="148"/>
      <c r="P62" s="148"/>
      <c r="Q62" s="148"/>
    </row>
    <row r="63" spans="1:26" x14ac:dyDescent="0.25">
      <c r="C63" s="150"/>
      <c r="D63" s="148"/>
      <c r="E63" s="148"/>
      <c r="F63" s="148"/>
      <c r="G63" s="148"/>
      <c r="H63" s="157"/>
      <c r="I63" s="148"/>
      <c r="J63" s="148"/>
      <c r="K63" s="149"/>
      <c r="L63" s="149"/>
      <c r="M63" s="149"/>
      <c r="N63" s="150"/>
      <c r="O63" s="148"/>
      <c r="P63" s="148"/>
      <c r="Q63" s="148"/>
    </row>
    <row r="64" spans="1:26" x14ac:dyDescent="0.25">
      <c r="C64" s="150"/>
      <c r="D64" s="148"/>
      <c r="E64" s="148"/>
      <c r="F64" s="148"/>
      <c r="G64" s="148"/>
      <c r="H64" s="157"/>
      <c r="I64" s="148"/>
      <c r="J64" s="148"/>
      <c r="K64" s="149"/>
      <c r="L64" s="149"/>
      <c r="M64" s="149"/>
      <c r="N64" s="150"/>
      <c r="O64" s="148"/>
      <c r="P64" s="148"/>
      <c r="Q64" s="148"/>
    </row>
    <row r="65" spans="3:17" x14ac:dyDescent="0.25">
      <c r="C65" s="150"/>
      <c r="D65" s="148"/>
      <c r="E65" s="148"/>
      <c r="F65" s="148"/>
      <c r="G65" s="148"/>
      <c r="H65" s="157"/>
      <c r="I65" s="148"/>
      <c r="J65" s="148"/>
      <c r="K65" s="149"/>
      <c r="L65" s="149"/>
      <c r="M65" s="149"/>
      <c r="N65" s="150"/>
      <c r="O65" s="148"/>
      <c r="P65" s="148"/>
      <c r="Q65" s="148"/>
    </row>
    <row r="66" spans="3:17" x14ac:dyDescent="0.25">
      <c r="C66" s="150"/>
      <c r="D66" s="148"/>
      <c r="E66" s="148"/>
      <c r="F66" s="148"/>
      <c r="G66" s="148"/>
      <c r="H66" s="157"/>
      <c r="I66" s="148"/>
      <c r="J66" s="148"/>
      <c r="K66" s="149"/>
      <c r="L66" s="149"/>
      <c r="M66" s="149"/>
      <c r="N66" s="150"/>
      <c r="O66" s="148"/>
      <c r="P66" s="148"/>
      <c r="Q66" s="148"/>
    </row>
    <row r="67" spans="3:17" x14ac:dyDescent="0.25">
      <c r="C67" s="150"/>
      <c r="D67" s="148"/>
      <c r="E67" s="148"/>
      <c r="F67" s="148"/>
      <c r="G67" s="148"/>
      <c r="H67" s="157"/>
      <c r="I67" s="148"/>
      <c r="J67" s="148"/>
      <c r="K67" s="149"/>
      <c r="L67" s="149"/>
      <c r="M67" s="149"/>
      <c r="N67" s="150"/>
      <c r="O67" s="148"/>
      <c r="P67" s="148"/>
      <c r="Q67" s="148"/>
    </row>
    <row r="68" spans="3:17" x14ac:dyDescent="0.25">
      <c r="C68" s="150"/>
      <c r="D68" s="148"/>
      <c r="E68" s="148"/>
      <c r="F68" s="148"/>
      <c r="G68" s="148"/>
      <c r="H68" s="157"/>
      <c r="I68" s="148"/>
      <c r="J68" s="148"/>
      <c r="K68" s="149"/>
      <c r="L68" s="149"/>
      <c r="M68" s="149"/>
      <c r="N68" s="150"/>
      <c r="O68" s="148"/>
      <c r="P68" s="148"/>
      <c r="Q68" s="148"/>
    </row>
    <row r="69" spans="3:17" x14ac:dyDescent="0.25">
      <c r="C69" s="150"/>
      <c r="D69" s="148"/>
      <c r="E69" s="148"/>
      <c r="F69" s="148"/>
      <c r="G69" s="148"/>
      <c r="H69" s="157"/>
      <c r="I69" s="148"/>
      <c r="J69" s="148"/>
      <c r="K69" s="149"/>
      <c r="L69" s="149"/>
      <c r="M69" s="149"/>
      <c r="N69" s="150"/>
      <c r="O69" s="148"/>
      <c r="P69" s="148"/>
      <c r="Q69" s="148"/>
    </row>
    <row r="70" spans="3:17" x14ac:dyDescent="0.25">
      <c r="C70" s="150"/>
      <c r="D70" s="148"/>
      <c r="E70" s="148"/>
      <c r="F70" s="148"/>
      <c r="G70" s="148"/>
      <c r="H70" s="157"/>
      <c r="I70" s="148"/>
      <c r="J70" s="148"/>
      <c r="K70" s="149"/>
      <c r="L70" s="149"/>
      <c r="M70" s="149"/>
      <c r="N70" s="150"/>
      <c r="O70" s="148"/>
      <c r="P70" s="148"/>
      <c r="Q70" s="148"/>
    </row>
    <row r="71" spans="3:17" x14ac:dyDescent="0.25">
      <c r="C71" s="150"/>
      <c r="D71" s="148"/>
      <c r="E71" s="148"/>
      <c r="F71" s="148"/>
      <c r="G71" s="148"/>
      <c r="H71" s="157"/>
      <c r="I71" s="148"/>
      <c r="J71" s="148"/>
      <c r="K71" s="149"/>
      <c r="L71" s="149"/>
      <c r="M71" s="149"/>
      <c r="N71" s="150"/>
      <c r="O71" s="148"/>
      <c r="P71" s="148"/>
      <c r="Q71" s="148"/>
    </row>
    <row r="72" spans="3:17" x14ac:dyDescent="0.25">
      <c r="C72" s="150"/>
      <c r="D72" s="148"/>
      <c r="E72" s="148"/>
      <c r="F72" s="148"/>
      <c r="G72" s="148"/>
      <c r="H72" s="157"/>
      <c r="I72" s="148"/>
      <c r="J72" s="148"/>
      <c r="K72" s="149"/>
      <c r="L72" s="149"/>
      <c r="M72" s="149"/>
      <c r="N72" s="150"/>
      <c r="O72" s="148"/>
      <c r="P72" s="148"/>
      <c r="Q72" s="148"/>
    </row>
    <row r="73" spans="3:17" x14ac:dyDescent="0.25">
      <c r="C73" s="150"/>
      <c r="D73" s="148"/>
      <c r="E73" s="148"/>
      <c r="F73" s="148"/>
      <c r="G73" s="148"/>
      <c r="H73" s="157"/>
      <c r="I73" s="148"/>
      <c r="J73" s="148"/>
      <c r="K73" s="149"/>
      <c r="L73" s="149"/>
      <c r="M73" s="149"/>
      <c r="N73" s="150"/>
      <c r="O73" s="148"/>
      <c r="P73" s="148"/>
      <c r="Q73" s="148"/>
    </row>
    <row r="74" spans="3:17" x14ac:dyDescent="0.25">
      <c r="C74" s="150"/>
      <c r="D74" s="148"/>
      <c r="E74" s="148"/>
      <c r="F74" s="148"/>
      <c r="G74" s="148"/>
      <c r="H74" s="157"/>
      <c r="I74" s="148"/>
      <c r="J74" s="148"/>
      <c r="K74" s="149"/>
      <c r="L74" s="149"/>
      <c r="M74" s="149"/>
      <c r="N74" s="150"/>
      <c r="O74" s="148"/>
      <c r="P74" s="148"/>
      <c r="Q74" s="148"/>
    </row>
    <row r="75" spans="3:17" x14ac:dyDescent="0.25">
      <c r="C75" s="150"/>
      <c r="D75" s="148"/>
      <c r="E75" s="148"/>
      <c r="F75" s="148"/>
      <c r="G75" s="148"/>
      <c r="H75" s="157"/>
      <c r="I75" s="148"/>
      <c r="J75" s="148"/>
      <c r="K75" s="149"/>
      <c r="L75" s="149"/>
      <c r="M75" s="149"/>
      <c r="N75" s="150"/>
      <c r="O75" s="148"/>
      <c r="P75" s="148"/>
      <c r="Q75" s="148"/>
    </row>
    <row r="76" spans="3:17" x14ac:dyDescent="0.25">
      <c r="C76" s="150"/>
      <c r="D76" s="148"/>
      <c r="E76" s="148"/>
      <c r="F76" s="148"/>
      <c r="G76" s="148"/>
      <c r="H76" s="157"/>
      <c r="I76" s="148"/>
      <c r="J76" s="148"/>
      <c r="K76" s="149"/>
      <c r="L76" s="149"/>
      <c r="M76" s="149"/>
      <c r="N76" s="150"/>
      <c r="O76" s="148"/>
      <c r="P76" s="148"/>
      <c r="Q76" s="148"/>
    </row>
    <row r="77" spans="3:17" x14ac:dyDescent="0.25">
      <c r="C77" s="150"/>
      <c r="D77" s="148"/>
      <c r="E77" s="148"/>
      <c r="F77" s="148"/>
      <c r="G77" s="148"/>
      <c r="H77" s="157"/>
      <c r="I77" s="148"/>
      <c r="J77" s="148"/>
      <c r="K77" s="149"/>
      <c r="L77" s="149"/>
      <c r="M77" s="149"/>
      <c r="N77" s="150"/>
      <c r="O77" s="148"/>
      <c r="P77" s="148"/>
      <c r="Q77" s="148"/>
    </row>
    <row r="78" spans="3:17" x14ac:dyDescent="0.25">
      <c r="C78" s="150"/>
      <c r="D78" s="148"/>
      <c r="E78" s="148"/>
      <c r="F78" s="148"/>
      <c r="G78" s="148"/>
      <c r="H78" s="157"/>
      <c r="I78" s="148"/>
      <c r="J78" s="148"/>
      <c r="K78" s="149"/>
      <c r="L78" s="149"/>
      <c r="M78" s="149"/>
      <c r="N78" s="150"/>
      <c r="O78" s="148"/>
      <c r="P78" s="148"/>
      <c r="Q78" s="148"/>
    </row>
    <row r="79" spans="3:17" x14ac:dyDescent="0.25">
      <c r="C79" s="150"/>
      <c r="D79" s="148"/>
      <c r="E79" s="148"/>
      <c r="F79" s="148"/>
      <c r="G79" s="148"/>
      <c r="H79" s="157"/>
      <c r="I79" s="148"/>
      <c r="J79" s="148"/>
      <c r="K79" s="149"/>
      <c r="L79" s="149"/>
      <c r="M79" s="149"/>
      <c r="N79" s="150"/>
      <c r="O79" s="148"/>
      <c r="P79" s="148"/>
      <c r="Q79" s="148"/>
    </row>
    <row r="80" spans="3:17" x14ac:dyDescent="0.25">
      <c r="C80" s="150"/>
      <c r="D80" s="148"/>
      <c r="E80" s="148"/>
      <c r="F80" s="148"/>
      <c r="G80" s="148"/>
      <c r="H80" s="157"/>
      <c r="I80" s="148"/>
      <c r="J80" s="148"/>
      <c r="K80" s="149"/>
      <c r="L80" s="149"/>
      <c r="M80" s="149"/>
      <c r="N80" s="150"/>
      <c r="O80" s="148"/>
      <c r="P80" s="148"/>
      <c r="Q80" s="148"/>
    </row>
    <row r="81" spans="3:17" x14ac:dyDescent="0.25">
      <c r="C81" s="150"/>
      <c r="D81" s="148"/>
      <c r="E81" s="148"/>
      <c r="F81" s="148"/>
      <c r="G81" s="148"/>
      <c r="H81" s="157"/>
      <c r="I81" s="148"/>
      <c r="J81" s="148"/>
      <c r="K81" s="149"/>
      <c r="L81" s="149"/>
      <c r="M81" s="149"/>
      <c r="N81" s="150"/>
      <c r="O81" s="148"/>
      <c r="P81" s="148"/>
      <c r="Q81" s="148"/>
    </row>
    <row r="82" spans="3:17" x14ac:dyDescent="0.25">
      <c r="C82" s="150"/>
      <c r="D82" s="148"/>
      <c r="E82" s="148"/>
      <c r="F82" s="148"/>
      <c r="G82" s="148"/>
      <c r="H82" s="157"/>
      <c r="I82" s="148"/>
      <c r="J82" s="148"/>
      <c r="K82" s="149"/>
      <c r="L82" s="149"/>
      <c r="M82" s="149"/>
      <c r="N82" s="150"/>
      <c r="O82" s="148"/>
      <c r="P82" s="148"/>
      <c r="Q82" s="148"/>
    </row>
    <row r="83" spans="3:17" x14ac:dyDescent="0.25">
      <c r="C83" s="150"/>
      <c r="D83" s="148"/>
      <c r="E83" s="148"/>
      <c r="F83" s="148"/>
      <c r="G83" s="148"/>
      <c r="H83" s="157"/>
      <c r="I83" s="148"/>
      <c r="J83" s="148"/>
      <c r="K83" s="149"/>
      <c r="L83" s="149"/>
      <c r="M83" s="149"/>
      <c r="N83" s="150"/>
      <c r="O83" s="148"/>
      <c r="P83" s="148"/>
      <c r="Q83" s="148"/>
    </row>
    <row r="84" spans="3:17" x14ac:dyDescent="0.25">
      <c r="C84" s="150"/>
      <c r="D84" s="148"/>
      <c r="E84" s="148"/>
      <c r="F84" s="148"/>
      <c r="G84" s="148"/>
      <c r="H84" s="157"/>
      <c r="I84" s="148"/>
      <c r="J84" s="148"/>
      <c r="K84" s="149"/>
      <c r="L84" s="149"/>
      <c r="M84" s="149"/>
      <c r="N84" s="150"/>
      <c r="O84" s="148"/>
      <c r="P84" s="148"/>
      <c r="Q84" s="148"/>
    </row>
    <row r="85" spans="3:17" x14ac:dyDescent="0.25">
      <c r="C85" s="150"/>
      <c r="D85" s="148"/>
      <c r="E85" s="148"/>
      <c r="F85" s="148"/>
      <c r="G85" s="148"/>
      <c r="H85" s="157"/>
      <c r="I85" s="148"/>
      <c r="J85" s="148"/>
      <c r="K85" s="149"/>
      <c r="L85" s="149"/>
      <c r="M85" s="149"/>
      <c r="N85" s="150"/>
      <c r="O85" s="148"/>
      <c r="P85" s="148"/>
      <c r="Q85" s="148"/>
    </row>
    <row r="86" spans="3:17" x14ac:dyDescent="0.25">
      <c r="C86" s="150"/>
      <c r="D86" s="148"/>
      <c r="E86" s="148"/>
      <c r="F86" s="148"/>
      <c r="G86" s="148"/>
      <c r="H86" s="157"/>
      <c r="I86" s="148"/>
      <c r="J86" s="148"/>
      <c r="K86" s="149"/>
      <c r="L86" s="149"/>
      <c r="M86" s="149"/>
      <c r="N86" s="150"/>
      <c r="O86" s="148"/>
      <c r="P86" s="148"/>
      <c r="Q86" s="148"/>
    </row>
    <row r="87" spans="3:17" x14ac:dyDescent="0.25">
      <c r="C87" s="150"/>
      <c r="D87" s="148"/>
      <c r="E87" s="148"/>
      <c r="F87" s="148"/>
      <c r="G87" s="148"/>
      <c r="H87" s="157"/>
      <c r="I87" s="148"/>
      <c r="J87" s="148"/>
      <c r="K87" s="149"/>
      <c r="L87" s="149"/>
      <c r="M87" s="149"/>
      <c r="N87" s="150"/>
      <c r="O87" s="148"/>
      <c r="P87" s="148"/>
      <c r="Q87" s="148"/>
    </row>
    <row r="88" spans="3:17" x14ac:dyDescent="0.25">
      <c r="C88" s="150"/>
      <c r="D88" s="148"/>
      <c r="E88" s="148"/>
      <c r="F88" s="148"/>
      <c r="G88" s="148"/>
      <c r="H88" s="157"/>
      <c r="I88" s="148"/>
      <c r="J88" s="148"/>
      <c r="K88" s="149"/>
      <c r="L88" s="149"/>
      <c r="M88" s="149"/>
      <c r="N88" s="150"/>
      <c r="O88" s="148"/>
      <c r="P88" s="148"/>
      <c r="Q88" s="148"/>
    </row>
    <row r="89" spans="3:17" x14ac:dyDescent="0.25">
      <c r="C89" s="150"/>
      <c r="D89" s="148"/>
      <c r="E89" s="148"/>
      <c r="F89" s="148"/>
      <c r="G89" s="148"/>
      <c r="H89" s="157"/>
      <c r="I89" s="148"/>
      <c r="J89" s="148"/>
      <c r="K89" s="149"/>
      <c r="L89" s="149"/>
      <c r="M89" s="149"/>
      <c r="N89" s="150"/>
      <c r="O89" s="148"/>
      <c r="P89" s="148"/>
      <c r="Q89" s="148"/>
    </row>
    <row r="90" spans="3:17" x14ac:dyDescent="0.25">
      <c r="C90" s="150"/>
      <c r="D90" s="148"/>
      <c r="E90" s="148"/>
      <c r="F90" s="148"/>
      <c r="G90" s="148"/>
      <c r="H90" s="157"/>
      <c r="I90" s="148"/>
      <c r="J90" s="148"/>
      <c r="K90" s="149"/>
      <c r="L90" s="149"/>
      <c r="M90" s="149"/>
      <c r="N90" s="150"/>
      <c r="O90" s="148"/>
      <c r="P90" s="148"/>
      <c r="Q90" s="148"/>
    </row>
    <row r="91" spans="3:17" x14ac:dyDescent="0.25">
      <c r="C91" s="150"/>
      <c r="D91" s="148"/>
      <c r="E91" s="148"/>
      <c r="F91" s="148"/>
      <c r="G91" s="148"/>
      <c r="H91" s="157"/>
      <c r="I91" s="148"/>
      <c r="J91" s="148"/>
      <c r="K91" s="149"/>
      <c r="L91" s="149"/>
      <c r="M91" s="149"/>
      <c r="N91" s="150"/>
      <c r="O91" s="148"/>
      <c r="P91" s="148"/>
      <c r="Q91" s="148"/>
    </row>
    <row r="92" spans="3:17" x14ac:dyDescent="0.25">
      <c r="C92" s="150"/>
      <c r="D92" s="148"/>
      <c r="E92" s="148"/>
      <c r="F92" s="148"/>
      <c r="G92" s="148"/>
      <c r="H92" s="157"/>
      <c r="I92" s="148"/>
      <c r="J92" s="148"/>
      <c r="K92" s="149"/>
      <c r="L92" s="149"/>
      <c r="M92" s="149"/>
      <c r="N92" s="150"/>
      <c r="O92" s="148"/>
      <c r="P92" s="148"/>
      <c r="Q92" s="148"/>
    </row>
    <row r="93" spans="3:17" x14ac:dyDescent="0.25">
      <c r="C93" s="150"/>
      <c r="D93" s="148"/>
      <c r="E93" s="148"/>
      <c r="F93" s="148"/>
      <c r="G93" s="148"/>
      <c r="H93" s="157"/>
      <c r="I93" s="148"/>
      <c r="J93" s="148"/>
      <c r="K93" s="149"/>
      <c r="L93" s="149"/>
      <c r="M93" s="149"/>
      <c r="N93" s="150"/>
      <c r="O93" s="148"/>
      <c r="P93" s="148"/>
      <c r="Q93" s="148"/>
    </row>
    <row r="94" spans="3:17" x14ac:dyDescent="0.25">
      <c r="C94" s="150"/>
      <c r="D94" s="148"/>
      <c r="E94" s="148"/>
      <c r="F94" s="148"/>
      <c r="G94" s="148"/>
      <c r="H94" s="157"/>
      <c r="I94" s="148"/>
      <c r="J94" s="148"/>
      <c r="K94" s="149"/>
      <c r="L94" s="149"/>
      <c r="M94" s="149"/>
      <c r="N94" s="150"/>
      <c r="O94" s="148"/>
      <c r="P94" s="148"/>
      <c r="Q94" s="148"/>
    </row>
    <row r="95" spans="3:17" x14ac:dyDescent="0.25">
      <c r="C95" s="150"/>
      <c r="D95" s="148"/>
      <c r="E95" s="148"/>
      <c r="F95" s="148"/>
      <c r="G95" s="148"/>
      <c r="H95" s="157"/>
      <c r="I95" s="148"/>
      <c r="J95" s="148"/>
      <c r="K95" s="149"/>
      <c r="L95" s="149"/>
      <c r="M95" s="149"/>
      <c r="N95" s="150"/>
      <c r="O95" s="148"/>
      <c r="P95" s="148"/>
      <c r="Q95" s="148"/>
    </row>
    <row r="96" spans="3:17" x14ac:dyDescent="0.25">
      <c r="C96" s="150"/>
      <c r="D96" s="148"/>
      <c r="E96" s="148"/>
      <c r="F96" s="148"/>
      <c r="G96" s="148"/>
      <c r="H96" s="157"/>
      <c r="I96" s="148"/>
      <c r="J96" s="148"/>
      <c r="K96" s="149"/>
      <c r="L96" s="149"/>
      <c r="M96" s="149"/>
      <c r="N96" s="150"/>
      <c r="O96" s="148"/>
      <c r="P96" s="148"/>
      <c r="Q96" s="148"/>
    </row>
    <row r="97" spans="3:17" x14ac:dyDescent="0.25">
      <c r="C97" s="150"/>
      <c r="D97" s="148"/>
      <c r="E97" s="148"/>
      <c r="F97" s="148"/>
      <c r="G97" s="148"/>
      <c r="H97" s="157"/>
      <c r="I97" s="148"/>
      <c r="J97" s="148"/>
      <c r="K97" s="149"/>
      <c r="L97" s="149"/>
      <c r="M97" s="149"/>
      <c r="N97" s="150"/>
      <c r="O97" s="148"/>
      <c r="P97" s="148"/>
      <c r="Q97" s="148"/>
    </row>
    <row r="98" spans="3:17" x14ac:dyDescent="0.25">
      <c r="C98" s="150"/>
      <c r="D98" s="148"/>
      <c r="E98" s="148"/>
      <c r="F98" s="148"/>
      <c r="G98" s="148"/>
      <c r="H98" s="157"/>
      <c r="I98" s="148"/>
      <c r="J98" s="148"/>
      <c r="K98" s="149"/>
      <c r="L98" s="149"/>
      <c r="M98" s="149"/>
      <c r="N98" s="150"/>
      <c r="O98" s="148"/>
      <c r="P98" s="148"/>
      <c r="Q98" s="148"/>
    </row>
    <row r="99" spans="3:17" x14ac:dyDescent="0.25">
      <c r="C99" s="150"/>
      <c r="D99" s="148"/>
      <c r="E99" s="148"/>
      <c r="F99" s="148"/>
      <c r="G99" s="148"/>
      <c r="H99" s="157"/>
      <c r="I99" s="148"/>
      <c r="J99" s="148"/>
      <c r="K99" s="149"/>
      <c r="L99" s="149"/>
      <c r="M99" s="149"/>
      <c r="N99" s="150"/>
      <c r="O99" s="148"/>
      <c r="P99" s="148"/>
      <c r="Q99" s="148"/>
    </row>
    <row r="100" spans="3:17" x14ac:dyDescent="0.25">
      <c r="C100" s="150"/>
      <c r="D100" s="148"/>
      <c r="E100" s="148"/>
      <c r="F100" s="148"/>
      <c r="G100" s="148"/>
      <c r="H100" s="157"/>
      <c r="I100" s="148"/>
      <c r="J100" s="148"/>
      <c r="K100" s="149"/>
      <c r="L100" s="149"/>
      <c r="M100" s="149"/>
      <c r="N100" s="150"/>
      <c r="O100" s="148"/>
      <c r="P100" s="148"/>
      <c r="Q100" s="148"/>
    </row>
    <row r="101" spans="3:17" x14ac:dyDescent="0.25">
      <c r="C101" s="150"/>
      <c r="D101" s="148"/>
      <c r="E101" s="148"/>
      <c r="F101" s="148"/>
      <c r="G101" s="148"/>
      <c r="H101" s="157"/>
      <c r="I101" s="148"/>
      <c r="J101" s="148"/>
      <c r="K101" s="149"/>
      <c r="L101" s="149"/>
      <c r="M101" s="149"/>
      <c r="N101" s="150"/>
      <c r="O101" s="148"/>
      <c r="P101" s="148"/>
      <c r="Q101" s="148"/>
    </row>
    <row r="102" spans="3:17" x14ac:dyDescent="0.25">
      <c r="C102" s="150"/>
      <c r="D102" s="148"/>
      <c r="E102" s="148"/>
      <c r="F102" s="148"/>
      <c r="G102" s="148"/>
      <c r="H102" s="157"/>
      <c r="I102" s="148"/>
      <c r="J102" s="148"/>
      <c r="K102" s="149"/>
      <c r="L102" s="149"/>
      <c r="M102" s="149"/>
      <c r="N102" s="150"/>
      <c r="O102" s="148"/>
      <c r="P102" s="148"/>
      <c r="Q102" s="148"/>
    </row>
    <row r="103" spans="3:17" x14ac:dyDescent="0.25">
      <c r="C103" s="150"/>
      <c r="D103" s="148"/>
      <c r="E103" s="148"/>
      <c r="F103" s="148"/>
      <c r="G103" s="148"/>
      <c r="H103" s="157"/>
      <c r="I103" s="148"/>
      <c r="J103" s="148"/>
      <c r="K103" s="149"/>
      <c r="L103" s="149"/>
      <c r="M103" s="149"/>
      <c r="N103" s="150"/>
      <c r="O103" s="148"/>
      <c r="P103" s="148"/>
      <c r="Q103" s="148"/>
    </row>
    <row r="104" spans="3:17" x14ac:dyDescent="0.25">
      <c r="C104" s="150"/>
      <c r="D104" s="148"/>
      <c r="E104" s="148"/>
      <c r="F104" s="148"/>
      <c r="G104" s="148"/>
      <c r="H104" s="157"/>
      <c r="I104" s="148"/>
      <c r="J104" s="148"/>
      <c r="K104" s="149"/>
      <c r="L104" s="149"/>
      <c r="M104" s="149"/>
      <c r="N104" s="150"/>
      <c r="O104" s="148"/>
      <c r="P104" s="148"/>
      <c r="Q104" s="148"/>
    </row>
    <row r="105" spans="3:17" x14ac:dyDescent="0.25">
      <c r="C105" s="150"/>
      <c r="D105" s="148"/>
      <c r="E105" s="148"/>
      <c r="F105" s="148"/>
      <c r="G105" s="148"/>
      <c r="H105" s="157"/>
      <c r="I105" s="148"/>
      <c r="J105" s="148"/>
      <c r="K105" s="149"/>
      <c r="L105" s="149"/>
      <c r="M105" s="149"/>
      <c r="N105" s="150"/>
      <c r="O105" s="148"/>
      <c r="P105" s="148"/>
      <c r="Q105" s="148"/>
    </row>
    <row r="106" spans="3:17" x14ac:dyDescent="0.25">
      <c r="C106" s="150"/>
      <c r="D106" s="148"/>
      <c r="E106" s="148"/>
      <c r="F106" s="148"/>
      <c r="G106" s="148"/>
      <c r="H106" s="157"/>
      <c r="I106" s="148"/>
      <c r="J106" s="148"/>
      <c r="K106" s="149"/>
      <c r="L106" s="149"/>
      <c r="M106" s="149"/>
      <c r="N106" s="150"/>
      <c r="O106" s="148"/>
      <c r="P106" s="148"/>
      <c r="Q106" s="148"/>
    </row>
    <row r="107" spans="3:17" x14ac:dyDescent="0.25">
      <c r="C107" s="150"/>
      <c r="D107" s="148"/>
      <c r="E107" s="148"/>
      <c r="F107" s="148"/>
      <c r="G107" s="148"/>
      <c r="H107" s="157"/>
      <c r="I107" s="148"/>
      <c r="J107" s="148"/>
      <c r="K107" s="149"/>
      <c r="L107" s="149"/>
      <c r="M107" s="149"/>
      <c r="N107" s="150"/>
      <c r="O107" s="148"/>
      <c r="P107" s="148"/>
      <c r="Q107" s="148"/>
    </row>
    <row r="108" spans="3:17" x14ac:dyDescent="0.25">
      <c r="C108" s="150"/>
      <c r="D108" s="148"/>
      <c r="E108" s="148"/>
      <c r="F108" s="148"/>
      <c r="G108" s="148"/>
      <c r="H108" s="157"/>
      <c r="I108" s="148"/>
      <c r="J108" s="148"/>
      <c r="K108" s="149"/>
      <c r="L108" s="149"/>
      <c r="M108" s="149"/>
      <c r="N108" s="150"/>
      <c r="O108" s="148"/>
      <c r="P108" s="148"/>
      <c r="Q108" s="148"/>
    </row>
    <row r="109" spans="3:17" x14ac:dyDescent="0.25">
      <c r="C109" s="150"/>
      <c r="D109" s="148"/>
      <c r="E109" s="148"/>
      <c r="F109" s="148"/>
      <c r="G109" s="148"/>
      <c r="H109" s="157"/>
      <c r="I109" s="148"/>
      <c r="J109" s="148"/>
      <c r="K109" s="149"/>
      <c r="L109" s="149"/>
      <c r="M109" s="149"/>
      <c r="N109" s="150"/>
      <c r="O109" s="148"/>
      <c r="P109" s="148"/>
      <c r="Q109" s="148"/>
    </row>
    <row r="110" spans="3:17" x14ac:dyDescent="0.25">
      <c r="C110" s="150"/>
      <c r="D110" s="148"/>
      <c r="E110" s="148"/>
      <c r="F110" s="148"/>
      <c r="G110" s="148"/>
      <c r="H110" s="157"/>
      <c r="I110" s="148"/>
      <c r="J110" s="148"/>
      <c r="K110" s="149"/>
      <c r="L110" s="149"/>
      <c r="M110" s="149"/>
      <c r="N110" s="150"/>
      <c r="O110" s="148"/>
      <c r="P110" s="148"/>
      <c r="Q110" s="148"/>
    </row>
    <row r="111" spans="3:17" x14ac:dyDescent="0.25">
      <c r="C111" s="150"/>
      <c r="D111" s="148"/>
      <c r="E111" s="148"/>
      <c r="F111" s="148"/>
      <c r="G111" s="148"/>
      <c r="H111" s="157"/>
      <c r="I111" s="148"/>
      <c r="J111" s="148"/>
      <c r="K111" s="149"/>
      <c r="L111" s="149"/>
      <c r="M111" s="149"/>
      <c r="N111" s="150"/>
      <c r="O111" s="148"/>
      <c r="P111" s="148"/>
      <c r="Q111" s="148"/>
    </row>
    <row r="112" spans="3:17" x14ac:dyDescent="0.25">
      <c r="C112" s="150"/>
      <c r="D112" s="148"/>
      <c r="E112" s="148"/>
      <c r="F112" s="148"/>
      <c r="G112" s="148"/>
      <c r="H112" s="157"/>
      <c r="I112" s="148"/>
      <c r="J112" s="148"/>
      <c r="K112" s="149"/>
      <c r="L112" s="149"/>
      <c r="M112" s="149"/>
      <c r="N112" s="150"/>
      <c r="O112" s="148"/>
      <c r="P112" s="148"/>
      <c r="Q112" s="148"/>
    </row>
    <row r="113" spans="3:17" x14ac:dyDescent="0.25">
      <c r="C113" s="150"/>
      <c r="D113" s="148"/>
      <c r="E113" s="148"/>
      <c r="F113" s="148"/>
      <c r="G113" s="148"/>
      <c r="H113" s="157"/>
      <c r="I113" s="148"/>
      <c r="J113" s="148"/>
      <c r="K113" s="149"/>
      <c r="L113" s="149"/>
      <c r="M113" s="149"/>
      <c r="N113" s="150"/>
      <c r="O113" s="148"/>
      <c r="P113" s="148"/>
      <c r="Q113" s="148"/>
    </row>
    <row r="114" spans="3:17" x14ac:dyDescent="0.25">
      <c r="C114" s="150"/>
      <c r="D114" s="148"/>
      <c r="E114" s="148"/>
      <c r="F114" s="148"/>
      <c r="G114" s="148"/>
      <c r="H114" s="157"/>
      <c r="I114" s="148"/>
      <c r="J114" s="148"/>
      <c r="K114" s="149"/>
      <c r="L114" s="149"/>
      <c r="M114" s="149"/>
      <c r="N114" s="150"/>
      <c r="O114" s="148"/>
      <c r="P114" s="148"/>
      <c r="Q114" s="148"/>
    </row>
    <row r="115" spans="3:17" x14ac:dyDescent="0.25">
      <c r="C115" s="150"/>
      <c r="D115" s="148"/>
      <c r="E115" s="148"/>
      <c r="F115" s="148"/>
      <c r="G115" s="148"/>
      <c r="H115" s="157"/>
      <c r="I115" s="148"/>
      <c r="J115" s="148"/>
      <c r="K115" s="149"/>
      <c r="L115" s="149"/>
      <c r="M115" s="149"/>
      <c r="N115" s="150"/>
      <c r="O115" s="148"/>
      <c r="P115" s="148"/>
      <c r="Q115" s="148"/>
    </row>
    <row r="116" spans="3:17" x14ac:dyDescent="0.25">
      <c r="C116" s="150"/>
      <c r="D116" s="148"/>
      <c r="E116" s="148"/>
      <c r="F116" s="148"/>
      <c r="G116" s="148"/>
      <c r="H116" s="157"/>
      <c r="I116" s="148"/>
      <c r="J116" s="148"/>
      <c r="K116" s="149"/>
      <c r="L116" s="149"/>
      <c r="M116" s="149"/>
      <c r="N116" s="150"/>
      <c r="O116" s="148"/>
      <c r="P116" s="148"/>
      <c r="Q116" s="148"/>
    </row>
    <row r="117" spans="3:17" x14ac:dyDescent="0.25">
      <c r="C117" s="150"/>
      <c r="D117" s="148"/>
      <c r="E117" s="148"/>
      <c r="F117" s="148"/>
      <c r="G117" s="148"/>
      <c r="H117" s="157"/>
      <c r="I117" s="148"/>
      <c r="J117" s="148"/>
      <c r="K117" s="149"/>
      <c r="L117" s="149"/>
      <c r="M117" s="149"/>
      <c r="N117" s="150"/>
      <c r="O117" s="148"/>
      <c r="P117" s="148"/>
      <c r="Q117" s="148"/>
    </row>
    <row r="118" spans="3:17" x14ac:dyDescent="0.25">
      <c r="C118" s="150"/>
      <c r="D118" s="148"/>
      <c r="E118" s="148"/>
      <c r="F118" s="148"/>
      <c r="G118" s="148"/>
      <c r="H118" s="157"/>
      <c r="I118" s="148"/>
      <c r="J118" s="148"/>
      <c r="K118" s="149"/>
      <c r="L118" s="149"/>
      <c r="M118" s="149"/>
      <c r="N118" s="150"/>
      <c r="O118" s="148"/>
      <c r="P118" s="148"/>
      <c r="Q118" s="148"/>
    </row>
    <row r="119" spans="3:17" x14ac:dyDescent="0.25">
      <c r="C119" s="150"/>
      <c r="D119" s="148"/>
      <c r="E119" s="148"/>
      <c r="F119" s="148"/>
      <c r="G119" s="148"/>
      <c r="H119" s="157"/>
      <c r="I119" s="148"/>
      <c r="J119" s="148"/>
      <c r="K119" s="149"/>
      <c r="L119" s="149"/>
      <c r="M119" s="149"/>
      <c r="N119" s="150"/>
      <c r="O119" s="148"/>
      <c r="P119" s="148"/>
      <c r="Q119" s="148"/>
    </row>
    <row r="120" spans="3:17" x14ac:dyDescent="0.25">
      <c r="C120" s="150"/>
      <c r="D120" s="148"/>
      <c r="E120" s="148"/>
      <c r="F120" s="148"/>
      <c r="G120" s="148"/>
      <c r="H120" s="157"/>
      <c r="I120" s="148"/>
      <c r="J120" s="148"/>
      <c r="K120" s="149"/>
      <c r="L120" s="149"/>
      <c r="M120" s="149"/>
      <c r="N120" s="150"/>
      <c r="O120" s="148"/>
      <c r="P120" s="148"/>
      <c r="Q120" s="148"/>
    </row>
    <row r="121" spans="3:17" x14ac:dyDescent="0.25">
      <c r="C121" s="150"/>
      <c r="D121" s="148"/>
      <c r="E121" s="148"/>
      <c r="F121" s="148"/>
      <c r="G121" s="148"/>
      <c r="H121" s="157"/>
      <c r="I121" s="148"/>
      <c r="J121" s="148"/>
      <c r="K121" s="149"/>
      <c r="L121" s="149"/>
      <c r="M121" s="149"/>
      <c r="N121" s="150"/>
      <c r="O121" s="148"/>
      <c r="P121" s="148"/>
      <c r="Q121" s="148"/>
    </row>
    <row r="122" spans="3:17" x14ac:dyDescent="0.25">
      <c r="C122" s="150"/>
      <c r="D122" s="148"/>
      <c r="E122" s="148"/>
      <c r="F122" s="148"/>
      <c r="G122" s="148"/>
      <c r="H122" s="157"/>
      <c r="I122" s="148"/>
      <c r="J122" s="148"/>
      <c r="K122" s="149"/>
      <c r="L122" s="149"/>
      <c r="M122" s="149"/>
      <c r="N122" s="150"/>
      <c r="O122" s="148"/>
      <c r="P122" s="148"/>
      <c r="Q122" s="148"/>
    </row>
    <row r="123" spans="3:17" x14ac:dyDescent="0.25">
      <c r="C123" s="150"/>
      <c r="D123" s="148"/>
      <c r="E123" s="148"/>
      <c r="F123" s="148"/>
      <c r="G123" s="148"/>
      <c r="H123" s="157"/>
      <c r="I123" s="148"/>
      <c r="J123" s="148"/>
      <c r="K123" s="149"/>
      <c r="L123" s="149"/>
      <c r="M123" s="149"/>
      <c r="N123" s="150"/>
      <c r="O123" s="148"/>
      <c r="P123" s="148"/>
      <c r="Q123" s="148"/>
    </row>
    <row r="124" spans="3:17" x14ac:dyDescent="0.25">
      <c r="C124" s="150"/>
      <c r="D124" s="148"/>
      <c r="E124" s="148"/>
      <c r="F124" s="148"/>
      <c r="G124" s="148"/>
      <c r="H124" s="157"/>
      <c r="I124" s="148"/>
      <c r="J124" s="148"/>
      <c r="K124" s="149"/>
      <c r="L124" s="149"/>
      <c r="M124" s="149"/>
      <c r="N124" s="150"/>
      <c r="O124" s="148"/>
      <c r="P124" s="148"/>
      <c r="Q124" s="148"/>
    </row>
    <row r="125" spans="3:17" x14ac:dyDescent="0.25">
      <c r="C125" s="150"/>
      <c r="D125" s="148"/>
      <c r="E125" s="148"/>
      <c r="F125" s="148"/>
      <c r="G125" s="148"/>
      <c r="H125" s="157"/>
      <c r="I125" s="148"/>
      <c r="J125" s="148"/>
      <c r="K125" s="149"/>
      <c r="L125" s="149"/>
      <c r="M125" s="149"/>
      <c r="N125" s="150"/>
      <c r="O125" s="148"/>
      <c r="P125" s="148"/>
      <c r="Q125" s="148"/>
    </row>
    <row r="126" spans="3:17" x14ac:dyDescent="0.25">
      <c r="C126" s="150"/>
      <c r="D126" s="148"/>
      <c r="E126" s="148"/>
      <c r="F126" s="148"/>
      <c r="G126" s="148"/>
      <c r="H126" s="157"/>
      <c r="I126" s="148"/>
      <c r="J126" s="148"/>
      <c r="K126" s="149"/>
      <c r="L126" s="149"/>
      <c r="M126" s="149"/>
      <c r="N126" s="150"/>
      <c r="O126" s="148"/>
      <c r="P126" s="148"/>
      <c r="Q126" s="148"/>
    </row>
    <row r="127" spans="3:17" x14ac:dyDescent="0.25">
      <c r="C127" s="150"/>
      <c r="D127" s="148"/>
      <c r="E127" s="148"/>
      <c r="F127" s="148"/>
      <c r="G127" s="148"/>
      <c r="H127" s="157"/>
      <c r="I127" s="148"/>
      <c r="J127" s="148"/>
      <c r="K127" s="149"/>
      <c r="L127" s="149"/>
      <c r="M127" s="149"/>
      <c r="N127" s="150"/>
      <c r="O127" s="148"/>
      <c r="P127" s="148"/>
      <c r="Q127" s="148"/>
    </row>
    <row r="128" spans="3:17" x14ac:dyDescent="0.25">
      <c r="C128" s="150"/>
      <c r="D128" s="148"/>
      <c r="E128" s="148"/>
      <c r="F128" s="148"/>
      <c r="G128" s="148"/>
      <c r="H128" s="157"/>
      <c r="I128" s="148"/>
      <c r="J128" s="148"/>
      <c r="K128" s="149"/>
      <c r="L128" s="149"/>
      <c r="M128" s="149"/>
      <c r="N128" s="150"/>
      <c r="O128" s="148"/>
      <c r="P128" s="148"/>
      <c r="Q128" s="148"/>
    </row>
    <row r="129" spans="3:17" x14ac:dyDescent="0.25">
      <c r="C129" s="150"/>
      <c r="D129" s="148"/>
      <c r="E129" s="148"/>
      <c r="F129" s="148"/>
      <c r="G129" s="148"/>
      <c r="H129" s="157"/>
      <c r="I129" s="148"/>
      <c r="J129" s="148"/>
      <c r="K129" s="149"/>
      <c r="L129" s="149"/>
      <c r="M129" s="149"/>
      <c r="N129" s="150"/>
      <c r="O129" s="148"/>
      <c r="P129" s="148"/>
      <c r="Q129" s="148"/>
    </row>
    <row r="130" spans="3:17" x14ac:dyDescent="0.25">
      <c r="C130" s="150"/>
      <c r="D130" s="148"/>
      <c r="E130" s="148"/>
      <c r="F130" s="148"/>
      <c r="G130" s="148"/>
      <c r="H130" s="157"/>
      <c r="I130" s="148"/>
      <c r="J130" s="148"/>
      <c r="K130" s="149"/>
      <c r="L130" s="149"/>
      <c r="M130" s="149"/>
      <c r="N130" s="150"/>
      <c r="O130" s="148"/>
      <c r="P130" s="148"/>
      <c r="Q130" s="148"/>
    </row>
    <row r="131" spans="3:17" x14ac:dyDescent="0.25">
      <c r="C131" s="150"/>
      <c r="D131" s="148"/>
      <c r="E131" s="148"/>
      <c r="F131" s="148"/>
      <c r="G131" s="148"/>
      <c r="H131" s="157"/>
      <c r="I131" s="148"/>
      <c r="J131" s="148"/>
      <c r="K131" s="149"/>
      <c r="L131" s="149"/>
      <c r="M131" s="149"/>
      <c r="N131" s="150"/>
      <c r="O131" s="148"/>
      <c r="P131" s="148"/>
      <c r="Q131" s="148"/>
    </row>
    <row r="132" spans="3:17" x14ac:dyDescent="0.25">
      <c r="C132" s="150"/>
      <c r="D132" s="148"/>
      <c r="E132" s="148"/>
      <c r="F132" s="148"/>
      <c r="G132" s="148"/>
      <c r="H132" s="157"/>
      <c r="I132" s="148"/>
      <c r="J132" s="148"/>
      <c r="K132" s="149"/>
      <c r="L132" s="149"/>
      <c r="M132" s="149"/>
      <c r="N132" s="150"/>
      <c r="O132" s="148"/>
      <c r="P132" s="148"/>
      <c r="Q132" s="148"/>
    </row>
    <row r="133" spans="3:17" x14ac:dyDescent="0.25">
      <c r="C133" s="150"/>
      <c r="D133" s="148"/>
      <c r="E133" s="148"/>
      <c r="F133" s="148"/>
      <c r="G133" s="148"/>
      <c r="H133" s="157"/>
      <c r="I133" s="148"/>
      <c r="J133" s="148"/>
      <c r="K133" s="149"/>
      <c r="L133" s="149"/>
      <c r="M133" s="149"/>
      <c r="N133" s="150"/>
      <c r="O133" s="148"/>
      <c r="P133" s="148"/>
      <c r="Q133" s="148"/>
    </row>
    <row r="134" spans="3:17" x14ac:dyDescent="0.25">
      <c r="C134" s="150"/>
      <c r="D134" s="148"/>
      <c r="E134" s="148"/>
      <c r="F134" s="148"/>
      <c r="G134" s="148"/>
      <c r="H134" s="157"/>
      <c r="I134" s="148"/>
      <c r="J134" s="148"/>
      <c r="K134" s="149"/>
      <c r="L134" s="149"/>
      <c r="M134" s="149"/>
      <c r="N134" s="150"/>
      <c r="O134" s="148"/>
      <c r="P134" s="148"/>
      <c r="Q134" s="148"/>
    </row>
    <row r="135" spans="3:17" x14ac:dyDescent="0.25">
      <c r="C135" s="150"/>
      <c r="D135" s="148"/>
      <c r="E135" s="148"/>
      <c r="F135" s="148"/>
      <c r="G135" s="148"/>
      <c r="H135" s="157"/>
      <c r="I135" s="148"/>
      <c r="J135" s="148"/>
      <c r="K135" s="149"/>
      <c r="L135" s="149"/>
      <c r="M135" s="149"/>
      <c r="N135" s="150"/>
      <c r="O135" s="148"/>
      <c r="P135" s="148"/>
      <c r="Q135" s="148"/>
    </row>
    <row r="136" spans="3:17" x14ac:dyDescent="0.25">
      <c r="C136" s="150"/>
      <c r="D136" s="148"/>
      <c r="E136" s="148"/>
      <c r="F136" s="148"/>
      <c r="G136" s="148"/>
      <c r="H136" s="157"/>
      <c r="I136" s="148"/>
      <c r="J136" s="148"/>
      <c r="K136" s="149"/>
      <c r="L136" s="149"/>
      <c r="M136" s="149"/>
      <c r="N136" s="150"/>
      <c r="O136" s="148"/>
      <c r="P136" s="148"/>
      <c r="Q136" s="148"/>
    </row>
    <row r="137" spans="3:17" x14ac:dyDescent="0.25">
      <c r="C137" s="150"/>
      <c r="D137" s="148"/>
      <c r="E137" s="148"/>
      <c r="F137" s="148"/>
      <c r="G137" s="148"/>
      <c r="H137" s="157"/>
      <c r="I137" s="148"/>
      <c r="J137" s="148"/>
      <c r="K137" s="149"/>
      <c r="L137" s="149"/>
      <c r="M137" s="149"/>
      <c r="N137" s="150"/>
      <c r="O137" s="148"/>
      <c r="P137" s="148"/>
      <c r="Q137" s="148"/>
    </row>
    <row r="138" spans="3:17" x14ac:dyDescent="0.25">
      <c r="C138" s="150"/>
      <c r="D138" s="148"/>
      <c r="E138" s="148"/>
      <c r="F138" s="148"/>
      <c r="G138" s="148"/>
      <c r="H138" s="157"/>
      <c r="I138" s="148"/>
      <c r="J138" s="148"/>
      <c r="K138" s="149"/>
      <c r="L138" s="149"/>
      <c r="M138" s="149"/>
      <c r="N138" s="150"/>
      <c r="O138" s="148"/>
      <c r="P138" s="148"/>
      <c r="Q138" s="148"/>
    </row>
    <row r="139" spans="3:17" x14ac:dyDescent="0.25">
      <c r="C139" s="150"/>
      <c r="D139" s="148"/>
      <c r="E139" s="148"/>
      <c r="F139" s="148"/>
      <c r="G139" s="148"/>
      <c r="H139" s="157"/>
      <c r="I139" s="148"/>
      <c r="J139" s="148"/>
      <c r="K139" s="149"/>
      <c r="L139" s="149"/>
      <c r="M139" s="149"/>
      <c r="N139" s="150"/>
      <c r="O139" s="148"/>
      <c r="P139" s="148"/>
      <c r="Q139" s="148"/>
    </row>
    <row r="140" spans="3:17" x14ac:dyDescent="0.25">
      <c r="C140" s="150"/>
      <c r="D140" s="148"/>
      <c r="E140" s="148"/>
      <c r="F140" s="148"/>
      <c r="G140" s="148"/>
      <c r="H140" s="157"/>
      <c r="I140" s="148"/>
      <c r="J140" s="148"/>
      <c r="K140" s="149"/>
      <c r="L140" s="149"/>
      <c r="M140" s="149"/>
      <c r="N140" s="150"/>
      <c r="O140" s="148"/>
      <c r="P140" s="148"/>
      <c r="Q140" s="148"/>
    </row>
    <row r="141" spans="3:17" x14ac:dyDescent="0.25">
      <c r="C141" s="150"/>
      <c r="D141" s="148"/>
      <c r="E141" s="148"/>
      <c r="F141" s="148"/>
      <c r="G141" s="148"/>
      <c r="H141" s="157"/>
      <c r="I141" s="148"/>
      <c r="J141" s="148"/>
      <c r="K141" s="149"/>
      <c r="L141" s="149"/>
      <c r="M141" s="149"/>
      <c r="N141" s="150"/>
      <c r="O141" s="148"/>
      <c r="P141" s="148"/>
      <c r="Q141" s="148"/>
    </row>
    <row r="142" spans="3:17" x14ac:dyDescent="0.25">
      <c r="C142" s="150"/>
      <c r="D142" s="148"/>
      <c r="E142" s="148"/>
      <c r="F142" s="148"/>
      <c r="G142" s="148"/>
      <c r="H142" s="157"/>
      <c r="I142" s="148"/>
      <c r="J142" s="148"/>
      <c r="K142" s="149"/>
      <c r="L142" s="149"/>
      <c r="M142" s="149"/>
      <c r="N142" s="150"/>
      <c r="O142" s="148"/>
      <c r="P142" s="148"/>
      <c r="Q142" s="148"/>
    </row>
    <row r="143" spans="3:17" x14ac:dyDescent="0.25">
      <c r="C143" s="150"/>
      <c r="D143" s="148"/>
      <c r="E143" s="148"/>
      <c r="F143" s="148"/>
      <c r="G143" s="148"/>
      <c r="H143" s="157"/>
      <c r="I143" s="148"/>
      <c r="J143" s="148"/>
      <c r="K143" s="149"/>
      <c r="L143" s="149"/>
      <c r="M143" s="149"/>
      <c r="N143" s="150"/>
      <c r="O143" s="148"/>
      <c r="P143" s="148"/>
      <c r="Q143" s="148"/>
    </row>
    <row r="144" spans="3:17" x14ac:dyDescent="0.25">
      <c r="C144" s="150"/>
      <c r="D144" s="148"/>
      <c r="E144" s="148"/>
      <c r="F144" s="148"/>
      <c r="G144" s="148"/>
      <c r="H144" s="157"/>
      <c r="I144" s="148"/>
      <c r="J144" s="148"/>
      <c r="K144" s="149"/>
      <c r="L144" s="149"/>
      <c r="M144" s="149"/>
      <c r="N144" s="150"/>
      <c r="O144" s="148"/>
      <c r="P144" s="148"/>
      <c r="Q144" s="148"/>
    </row>
    <row r="145" spans="3:17" x14ac:dyDescent="0.25">
      <c r="C145" s="150"/>
      <c r="D145" s="148"/>
      <c r="E145" s="148"/>
      <c r="F145" s="148"/>
      <c r="G145" s="148"/>
      <c r="H145" s="157"/>
      <c r="I145" s="148"/>
      <c r="J145" s="148"/>
      <c r="K145" s="149"/>
      <c r="L145" s="149"/>
      <c r="M145" s="149"/>
      <c r="N145" s="150"/>
      <c r="O145" s="148"/>
      <c r="P145" s="148"/>
      <c r="Q145" s="148"/>
    </row>
    <row r="146" spans="3:17" x14ac:dyDescent="0.25">
      <c r="C146" s="150"/>
      <c r="D146" s="148"/>
      <c r="E146" s="148"/>
      <c r="F146" s="148"/>
      <c r="G146" s="148"/>
      <c r="H146" s="157"/>
      <c r="I146" s="148"/>
      <c r="J146" s="148"/>
      <c r="K146" s="149"/>
      <c r="L146" s="149"/>
      <c r="M146" s="149"/>
      <c r="N146" s="150"/>
      <c r="O146" s="148"/>
      <c r="P146" s="148"/>
      <c r="Q146" s="148"/>
    </row>
    <row r="147" spans="3:17" x14ac:dyDescent="0.25">
      <c r="C147" s="150"/>
      <c r="D147" s="148"/>
      <c r="E147" s="148"/>
      <c r="F147" s="148"/>
      <c r="G147" s="148"/>
      <c r="H147" s="157"/>
      <c r="I147" s="148"/>
      <c r="J147" s="148"/>
      <c r="K147" s="149"/>
      <c r="L147" s="149"/>
      <c r="M147" s="149"/>
      <c r="N147" s="150"/>
      <c r="O147" s="148"/>
      <c r="P147" s="148"/>
      <c r="Q147" s="148"/>
    </row>
    <row r="148" spans="3:17" x14ac:dyDescent="0.25">
      <c r="C148" s="150"/>
      <c r="D148" s="148"/>
      <c r="E148" s="148"/>
      <c r="F148" s="148"/>
      <c r="G148" s="148"/>
      <c r="H148" s="157"/>
      <c r="I148" s="148"/>
      <c r="J148" s="148"/>
      <c r="K148" s="149"/>
      <c r="L148" s="149"/>
      <c r="M148" s="149"/>
      <c r="N148" s="150"/>
      <c r="O148" s="148"/>
      <c r="P148" s="148"/>
      <c r="Q148" s="148"/>
    </row>
    <row r="149" spans="3:17" x14ac:dyDescent="0.25">
      <c r="C149" s="150"/>
      <c r="D149" s="148"/>
      <c r="E149" s="148"/>
      <c r="F149" s="148"/>
      <c r="G149" s="148"/>
      <c r="H149" s="157"/>
      <c r="I149" s="148"/>
      <c r="J149" s="148"/>
      <c r="K149" s="149"/>
      <c r="L149" s="149"/>
      <c r="M149" s="149"/>
      <c r="N149" s="150"/>
      <c r="O149" s="148"/>
      <c r="P149" s="148"/>
      <c r="Q149" s="148"/>
    </row>
    <row r="150" spans="3:17" x14ac:dyDescent="0.25">
      <c r="C150" s="150"/>
      <c r="D150" s="148"/>
      <c r="E150" s="148"/>
      <c r="F150" s="148"/>
      <c r="G150" s="148"/>
      <c r="H150" s="157"/>
      <c r="I150" s="148"/>
      <c r="J150" s="148"/>
      <c r="K150" s="149"/>
      <c r="L150" s="149"/>
      <c r="M150" s="149"/>
      <c r="N150" s="150"/>
      <c r="O150" s="148"/>
      <c r="P150" s="148"/>
      <c r="Q150" s="148"/>
    </row>
    <row r="151" spans="3:17" x14ac:dyDescent="0.25">
      <c r="C151" s="150"/>
      <c r="D151" s="148"/>
      <c r="E151" s="148"/>
      <c r="F151" s="148"/>
      <c r="G151" s="148"/>
      <c r="H151" s="157"/>
      <c r="I151" s="148"/>
      <c r="J151" s="148"/>
      <c r="K151" s="149"/>
      <c r="L151" s="149"/>
      <c r="M151" s="149"/>
      <c r="N151" s="150"/>
      <c r="O151" s="148"/>
      <c r="P151" s="148"/>
      <c r="Q151" s="148"/>
    </row>
    <row r="152" spans="3:17" x14ac:dyDescent="0.25">
      <c r="C152" s="150"/>
      <c r="D152" s="148"/>
      <c r="E152" s="148"/>
      <c r="F152" s="148"/>
      <c r="G152" s="148"/>
      <c r="H152" s="157"/>
      <c r="I152" s="148"/>
      <c r="J152" s="148"/>
      <c r="K152" s="149"/>
      <c r="L152" s="149"/>
      <c r="M152" s="149"/>
      <c r="N152" s="150"/>
      <c r="O152" s="148"/>
      <c r="P152" s="148"/>
      <c r="Q152" s="148"/>
    </row>
    <row r="153" spans="3:17" x14ac:dyDescent="0.25">
      <c r="C153" s="150"/>
      <c r="D153" s="148"/>
      <c r="E153" s="148"/>
      <c r="F153" s="148"/>
      <c r="G153" s="148"/>
      <c r="H153" s="157"/>
      <c r="I153" s="148"/>
      <c r="J153" s="148"/>
      <c r="K153" s="149"/>
      <c r="L153" s="149"/>
      <c r="M153" s="149"/>
      <c r="N153" s="150"/>
      <c r="O153" s="148"/>
      <c r="P153" s="148"/>
      <c r="Q153" s="148"/>
    </row>
    <row r="154" spans="3:17" x14ac:dyDescent="0.25">
      <c r="C154" s="150"/>
      <c r="D154" s="148"/>
      <c r="E154" s="148"/>
      <c r="F154" s="148"/>
      <c r="G154" s="148"/>
      <c r="H154" s="157"/>
      <c r="I154" s="148"/>
      <c r="J154" s="148"/>
      <c r="K154" s="149"/>
      <c r="L154" s="149"/>
      <c r="M154" s="149"/>
      <c r="N154" s="150"/>
      <c r="O154" s="148"/>
      <c r="P154" s="148"/>
      <c r="Q154" s="148"/>
    </row>
    <row r="155" spans="3:17" x14ac:dyDescent="0.25">
      <c r="C155" s="150"/>
      <c r="D155" s="148"/>
      <c r="E155" s="148"/>
      <c r="F155" s="148"/>
      <c r="G155" s="148"/>
      <c r="H155" s="157"/>
      <c r="I155" s="148"/>
      <c r="J155" s="148"/>
      <c r="K155" s="149"/>
      <c r="L155" s="149"/>
      <c r="M155" s="149"/>
      <c r="N155" s="150"/>
      <c r="O155" s="148"/>
      <c r="P155" s="148"/>
      <c r="Q155" s="148"/>
    </row>
    <row r="156" spans="3:17" x14ac:dyDescent="0.25">
      <c r="C156" s="150"/>
      <c r="D156" s="148"/>
      <c r="E156" s="148"/>
      <c r="F156" s="148"/>
      <c r="G156" s="148"/>
      <c r="H156" s="157"/>
      <c r="I156" s="148"/>
      <c r="J156" s="148"/>
      <c r="K156" s="149"/>
      <c r="L156" s="149"/>
      <c r="M156" s="149"/>
      <c r="N156" s="150"/>
      <c r="O156" s="148"/>
      <c r="P156" s="148"/>
      <c r="Q156" s="148"/>
    </row>
    <row r="157" spans="3:17" x14ac:dyDescent="0.25">
      <c r="C157" s="150"/>
      <c r="D157" s="148"/>
      <c r="E157" s="148"/>
      <c r="F157" s="148"/>
      <c r="G157" s="148"/>
      <c r="H157" s="157"/>
      <c r="I157" s="148"/>
      <c r="J157" s="148"/>
      <c r="K157" s="149"/>
      <c r="L157" s="149"/>
      <c r="M157" s="149"/>
      <c r="N157" s="150"/>
      <c r="O157" s="148"/>
      <c r="P157" s="148"/>
      <c r="Q157" s="148"/>
    </row>
    <row r="158" spans="3:17" x14ac:dyDescent="0.25">
      <c r="C158" s="150"/>
      <c r="D158" s="148"/>
      <c r="E158" s="148"/>
      <c r="F158" s="148"/>
      <c r="G158" s="148"/>
      <c r="H158" s="157"/>
      <c r="I158" s="148"/>
      <c r="J158" s="148"/>
      <c r="K158" s="149"/>
      <c r="L158" s="149"/>
      <c r="M158" s="149"/>
      <c r="N158" s="150"/>
      <c r="O158" s="148"/>
      <c r="P158" s="148"/>
      <c r="Q158" s="148"/>
    </row>
    <row r="159" spans="3:17" x14ac:dyDescent="0.25">
      <c r="C159" s="150"/>
      <c r="D159" s="148"/>
      <c r="E159" s="148"/>
      <c r="F159" s="148"/>
      <c r="G159" s="148"/>
      <c r="H159" s="157"/>
      <c r="I159" s="148"/>
      <c r="J159" s="148"/>
      <c r="K159" s="149"/>
      <c r="L159" s="149"/>
      <c r="M159" s="149"/>
      <c r="N159" s="150"/>
      <c r="O159" s="148"/>
      <c r="P159" s="148"/>
      <c r="Q159" s="148"/>
    </row>
    <row r="160" spans="3:17" x14ac:dyDescent="0.25">
      <c r="C160" s="150"/>
      <c r="D160" s="148"/>
      <c r="E160" s="148"/>
      <c r="F160" s="148"/>
      <c r="G160" s="148"/>
      <c r="H160" s="157"/>
      <c r="I160" s="148"/>
      <c r="J160" s="148"/>
      <c r="K160" s="149"/>
      <c r="L160" s="149"/>
      <c r="M160" s="149"/>
      <c r="N160" s="150"/>
      <c r="O160" s="148"/>
      <c r="P160" s="148"/>
      <c r="Q160" s="148"/>
    </row>
    <row r="161" spans="3:17" x14ac:dyDescent="0.25">
      <c r="C161" s="150"/>
      <c r="D161" s="148"/>
      <c r="E161" s="148"/>
      <c r="F161" s="148"/>
      <c r="G161" s="148"/>
      <c r="H161" s="157"/>
      <c r="I161" s="148"/>
      <c r="J161" s="148"/>
      <c r="K161" s="149"/>
      <c r="L161" s="149"/>
      <c r="M161" s="149"/>
      <c r="N161" s="150"/>
      <c r="O161" s="148"/>
      <c r="P161" s="148"/>
      <c r="Q161" s="148"/>
    </row>
    <row r="162" spans="3:17" x14ac:dyDescent="0.25">
      <c r="C162" s="150"/>
      <c r="D162" s="148"/>
      <c r="E162" s="148"/>
      <c r="F162" s="148"/>
      <c r="G162" s="148"/>
      <c r="H162" s="157"/>
      <c r="I162" s="148"/>
      <c r="J162" s="148"/>
      <c r="K162" s="149"/>
      <c r="L162" s="149"/>
      <c r="M162" s="149"/>
      <c r="N162" s="150"/>
      <c r="O162" s="148"/>
      <c r="P162" s="148"/>
      <c r="Q162" s="148"/>
    </row>
    <row r="163" spans="3:17" x14ac:dyDescent="0.25">
      <c r="C163" s="150"/>
      <c r="D163" s="148"/>
      <c r="E163" s="148"/>
      <c r="F163" s="148"/>
      <c r="G163" s="148"/>
      <c r="H163" s="157"/>
      <c r="I163" s="148"/>
      <c r="J163" s="148"/>
      <c r="K163" s="149"/>
      <c r="L163" s="149"/>
      <c r="M163" s="149"/>
      <c r="N163" s="150"/>
      <c r="O163" s="148"/>
      <c r="P163" s="148"/>
      <c r="Q163" s="148"/>
    </row>
    <row r="164" spans="3:17" x14ac:dyDescent="0.25">
      <c r="C164" s="150"/>
      <c r="D164" s="148"/>
      <c r="E164" s="148"/>
      <c r="F164" s="148"/>
      <c r="G164" s="148"/>
      <c r="H164" s="157"/>
      <c r="I164" s="148"/>
      <c r="J164" s="148"/>
      <c r="K164" s="149"/>
      <c r="L164" s="149"/>
      <c r="M164" s="149"/>
      <c r="N164" s="150"/>
      <c r="O164" s="148"/>
      <c r="P164" s="148"/>
      <c r="Q164" s="148"/>
    </row>
    <row r="165" spans="3:17" x14ac:dyDescent="0.25">
      <c r="C165" s="150"/>
      <c r="D165" s="148"/>
      <c r="E165" s="148"/>
      <c r="F165" s="148"/>
      <c r="G165" s="148"/>
      <c r="H165" s="157"/>
      <c r="I165" s="148"/>
      <c r="J165" s="148"/>
      <c r="K165" s="149"/>
      <c r="L165" s="149"/>
      <c r="M165" s="149"/>
      <c r="N165" s="150"/>
      <c r="O165" s="148"/>
      <c r="P165" s="148"/>
      <c r="Q165" s="148"/>
    </row>
    <row r="166" spans="3:17" x14ac:dyDescent="0.25">
      <c r="C166" s="150"/>
      <c r="D166" s="148"/>
      <c r="E166" s="148"/>
      <c r="F166" s="148"/>
      <c r="G166" s="148"/>
      <c r="H166" s="157"/>
      <c r="I166" s="148"/>
      <c r="J166" s="148"/>
      <c r="K166" s="149"/>
      <c r="L166" s="149"/>
      <c r="M166" s="149"/>
      <c r="N166" s="150"/>
      <c r="O166" s="148"/>
      <c r="P166" s="148"/>
      <c r="Q166" s="148"/>
    </row>
    <row r="167" spans="3:17" x14ac:dyDescent="0.25">
      <c r="C167" s="150"/>
      <c r="D167" s="148"/>
      <c r="E167" s="148"/>
      <c r="F167" s="148"/>
      <c r="G167" s="148"/>
      <c r="H167" s="157"/>
      <c r="I167" s="148"/>
      <c r="J167" s="148"/>
      <c r="K167" s="149"/>
      <c r="L167" s="149"/>
      <c r="M167" s="149"/>
      <c r="N167" s="150"/>
      <c r="O167" s="148"/>
      <c r="P167" s="148"/>
      <c r="Q167" s="148"/>
    </row>
  </sheetData>
  <mergeCells count="155">
    <mergeCell ref="N28:N31"/>
    <mergeCell ref="M28:M31"/>
    <mergeCell ref="L28:L31"/>
    <mergeCell ref="K28:K31"/>
    <mergeCell ref="J28:J31"/>
    <mergeCell ref="U19:U20"/>
    <mergeCell ref="U21:U22"/>
    <mergeCell ref="U23:U25"/>
    <mergeCell ref="U26:U27"/>
    <mergeCell ref="U28:U31"/>
    <mergeCell ref="N26:N27"/>
    <mergeCell ref="M26:M27"/>
    <mergeCell ref="L26:L27"/>
    <mergeCell ref="K26:K27"/>
    <mergeCell ref="J26:J27"/>
    <mergeCell ref="I26:I27"/>
    <mergeCell ref="N23:N25"/>
    <mergeCell ref="M23:M25"/>
    <mergeCell ref="L23:L25"/>
    <mergeCell ref="K23:K25"/>
    <mergeCell ref="J23:J25"/>
    <mergeCell ref="L21:L22"/>
    <mergeCell ref="I19:I20"/>
    <mergeCell ref="J19:J20"/>
    <mergeCell ref="K19:K20"/>
    <mergeCell ref="L19:L20"/>
    <mergeCell ref="M19:M20"/>
    <mergeCell ref="M21:M22"/>
    <mergeCell ref="N21:N22"/>
    <mergeCell ref="I21:I22"/>
    <mergeCell ref="A5:Q6"/>
    <mergeCell ref="A7:Q7"/>
    <mergeCell ref="G28:G31"/>
    <mergeCell ref="F28:F31"/>
    <mergeCell ref="E28:E31"/>
    <mergeCell ref="D28:D31"/>
    <mergeCell ref="C28:C31"/>
    <mergeCell ref="I23:I25"/>
    <mergeCell ref="H23:H25"/>
    <mergeCell ref="H26:H27"/>
    <mergeCell ref="I28:I31"/>
    <mergeCell ref="H28:H31"/>
    <mergeCell ref="G23:G25"/>
    <mergeCell ref="F23:F25"/>
    <mergeCell ref="E23:E25"/>
    <mergeCell ref="D19:D20"/>
    <mergeCell ref="E19:E20"/>
    <mergeCell ref="F21:F22"/>
    <mergeCell ref="E21:E22"/>
    <mergeCell ref="D21:D22"/>
    <mergeCell ref="C19:C20"/>
    <mergeCell ref="C21:C22"/>
    <mergeCell ref="N19:N20"/>
    <mergeCell ref="F19:F20"/>
    <mergeCell ref="U17:U18"/>
    <mergeCell ref="V17:Y17"/>
    <mergeCell ref="Z17:Z18"/>
    <mergeCell ref="O17:T17"/>
    <mergeCell ref="C32:C33"/>
    <mergeCell ref="U32:U33"/>
    <mergeCell ref="B19:B33"/>
    <mergeCell ref="I35:I39"/>
    <mergeCell ref="J35:J39"/>
    <mergeCell ref="L35:L39"/>
    <mergeCell ref="M35:M39"/>
    <mergeCell ref="N35:N39"/>
    <mergeCell ref="D23:D25"/>
    <mergeCell ref="C23:C25"/>
    <mergeCell ref="G26:G27"/>
    <mergeCell ref="F26:F27"/>
    <mergeCell ref="E26:E27"/>
    <mergeCell ref="D26:D27"/>
    <mergeCell ref="C26:C27"/>
    <mergeCell ref="G19:G20"/>
    <mergeCell ref="H19:H20"/>
    <mergeCell ref="H21:H22"/>
    <mergeCell ref="G21:G22"/>
    <mergeCell ref="J21:J22"/>
    <mergeCell ref="K12:M12"/>
    <mergeCell ref="G13:H13"/>
    <mergeCell ref="A11:A13"/>
    <mergeCell ref="B11:B13"/>
    <mergeCell ref="C11:F13"/>
    <mergeCell ref="G11:H11"/>
    <mergeCell ref="G12:H12"/>
    <mergeCell ref="A17:A50"/>
    <mergeCell ref="B17:B18"/>
    <mergeCell ref="C17:C18"/>
    <mergeCell ref="D17:H17"/>
    <mergeCell ref="I17:N17"/>
    <mergeCell ref="I32:I33"/>
    <mergeCell ref="J32:J33"/>
    <mergeCell ref="K32:K33"/>
    <mergeCell ref="L32:L33"/>
    <mergeCell ref="M32:M33"/>
    <mergeCell ref="N32:N33"/>
    <mergeCell ref="H32:H33"/>
    <mergeCell ref="G32:G33"/>
    <mergeCell ref="F32:F33"/>
    <mergeCell ref="E32:E33"/>
    <mergeCell ref="D32:D33"/>
    <mergeCell ref="K21:K22"/>
    <mergeCell ref="C35:C39"/>
    <mergeCell ref="C40:C42"/>
    <mergeCell ref="M40:M42"/>
    <mergeCell ref="N40:N42"/>
    <mergeCell ref="U35:U39"/>
    <mergeCell ref="H35:H39"/>
    <mergeCell ref="G35:G39"/>
    <mergeCell ref="U40:U42"/>
    <mergeCell ref="K35:K39"/>
    <mergeCell ref="I40:I42"/>
    <mergeCell ref="J40:J42"/>
    <mergeCell ref="K40:K42"/>
    <mergeCell ref="L40:L42"/>
    <mergeCell ref="E43:E47"/>
    <mergeCell ref="D43:D47"/>
    <mergeCell ref="N43:N47"/>
    <mergeCell ref="I43:I47"/>
    <mergeCell ref="M43:M47"/>
    <mergeCell ref="L43:L47"/>
    <mergeCell ref="J43:J47"/>
    <mergeCell ref="K43:K47"/>
    <mergeCell ref="F35:F39"/>
    <mergeCell ref="E35:E39"/>
    <mergeCell ref="H40:H42"/>
    <mergeCell ref="G40:G42"/>
    <mergeCell ref="F40:F42"/>
    <mergeCell ref="E40:E42"/>
    <mergeCell ref="D40:D42"/>
    <mergeCell ref="D35:D39"/>
    <mergeCell ref="Z23:Z25"/>
    <mergeCell ref="Z26:Z27"/>
    <mergeCell ref="Z28:Z31"/>
    <mergeCell ref="U43:U47"/>
    <mergeCell ref="U48:U50"/>
    <mergeCell ref="B34:B50"/>
    <mergeCell ref="Z40:Z42"/>
    <mergeCell ref="Z35:Z39"/>
    <mergeCell ref="N48:N50"/>
    <mergeCell ref="J48:J50"/>
    <mergeCell ref="H48:H50"/>
    <mergeCell ref="G48:G50"/>
    <mergeCell ref="F48:F50"/>
    <mergeCell ref="C43:C47"/>
    <mergeCell ref="I48:I50"/>
    <mergeCell ref="M48:M50"/>
    <mergeCell ref="K48:K50"/>
    <mergeCell ref="L48:L50"/>
    <mergeCell ref="E48:E50"/>
    <mergeCell ref="D48:D50"/>
    <mergeCell ref="C48:C50"/>
    <mergeCell ref="H43:H47"/>
    <mergeCell ref="G43:G47"/>
    <mergeCell ref="F43:F47"/>
  </mergeCells>
  <printOptions horizontalCentered="1" verticalCentered="1"/>
  <pageMargins left="0" right="0" top="0.15748031496062992" bottom="0.15748031496062992" header="0.11811023622047245" footer="0.11811023622047245"/>
  <pageSetup paperSize="14" scale="3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44"/>
  <sheetViews>
    <sheetView zoomScale="70" zoomScaleNormal="70" workbookViewId="0">
      <selection activeCell="A6" sqref="A6:T7"/>
    </sheetView>
  </sheetViews>
  <sheetFormatPr baseColWidth="10" defaultRowHeight="15" x14ac:dyDescent="0.25"/>
  <cols>
    <col min="1" max="1" width="15.85546875" customWidth="1"/>
    <col min="2" max="2" width="17.140625" style="138" customWidth="1"/>
    <col min="3" max="3" width="17.42578125" style="138" customWidth="1"/>
    <col min="4" max="4" width="17.5703125" customWidth="1"/>
    <col min="5" max="5" width="18" customWidth="1"/>
    <col min="6" max="6" width="18.28515625" customWidth="1"/>
    <col min="7" max="7" width="15.5703125" customWidth="1"/>
    <col min="8" max="8" width="12.85546875" style="138" customWidth="1"/>
    <col min="9" max="9" width="20.7109375" customWidth="1"/>
    <col min="10" max="10" width="11.42578125" style="138"/>
    <col min="11" max="12" width="11.42578125" style="144"/>
    <col min="13" max="13" width="19.42578125" style="144" customWidth="1"/>
    <col min="14" max="14" width="16.28515625" customWidth="1"/>
    <col min="15" max="15" width="29.42578125" customWidth="1"/>
    <col min="17" max="17" width="11.42578125" style="138"/>
    <col min="18" max="18" width="11.42578125" style="177"/>
    <col min="19" max="19" width="16.85546875" style="177" customWidth="1"/>
    <col min="20" max="20" width="12.85546875" style="138" customWidth="1"/>
    <col min="21" max="21" width="12.42578125" customWidth="1"/>
    <col min="26" max="26" width="17.28515625" customWidth="1"/>
  </cols>
  <sheetData>
    <row r="6" spans="1:26" ht="15" customHeight="1" x14ac:dyDescent="0.25">
      <c r="A6" s="304" t="s">
        <v>90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</row>
    <row r="7" spans="1:26" ht="15" customHeight="1" x14ac:dyDescent="0.2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</row>
    <row r="8" spans="1:26" ht="20.25" x14ac:dyDescent="0.25">
      <c r="A8" s="305" t="s">
        <v>85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</row>
    <row r="9" spans="1:26" ht="17.25" customHeight="1" x14ac:dyDescent="0.25"/>
    <row r="10" spans="1:26" hidden="1" x14ac:dyDescent="0.25">
      <c r="A10" s="57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178"/>
      <c r="T10" s="172"/>
    </row>
    <row r="11" spans="1:26" x14ac:dyDescent="0.25">
      <c r="A11" s="333" t="s">
        <v>86</v>
      </c>
      <c r="B11" s="336" t="s">
        <v>52</v>
      </c>
      <c r="C11" s="339" t="s">
        <v>176</v>
      </c>
      <c r="D11" s="340"/>
      <c r="E11" s="340"/>
      <c r="F11" s="341"/>
      <c r="G11" s="348" t="s">
        <v>53</v>
      </c>
      <c r="H11" s="349"/>
      <c r="I11" s="58" t="str">
        <f>+'Información Institucional'!I9</f>
        <v>X</v>
      </c>
      <c r="J11" s="59"/>
      <c r="K11" s="185"/>
      <c r="L11" s="185"/>
      <c r="M11" s="186"/>
      <c r="N11" s="60"/>
      <c r="O11" s="61"/>
      <c r="P11" s="61"/>
      <c r="Q11" s="173"/>
      <c r="R11" s="179"/>
      <c r="S11" s="178"/>
      <c r="T11" s="172"/>
    </row>
    <row r="12" spans="1:26" x14ac:dyDescent="0.25">
      <c r="A12" s="334"/>
      <c r="B12" s="337"/>
      <c r="C12" s="342"/>
      <c r="D12" s="343"/>
      <c r="E12" s="343"/>
      <c r="F12" s="344"/>
      <c r="G12" s="348" t="s">
        <v>54</v>
      </c>
      <c r="H12" s="349"/>
      <c r="I12" s="58">
        <f>+'Información Institucional'!I10</f>
        <v>0</v>
      </c>
      <c r="J12" s="130" t="s">
        <v>60</v>
      </c>
      <c r="K12" s="350">
        <f>+'Información Institucional'!K10:M10</f>
        <v>0</v>
      </c>
      <c r="L12" s="350"/>
      <c r="M12" s="351"/>
      <c r="N12" s="62"/>
      <c r="O12" s="61"/>
      <c r="P12" s="61"/>
      <c r="Q12" s="173"/>
      <c r="R12" s="179"/>
      <c r="S12" s="178"/>
      <c r="T12" s="172"/>
    </row>
    <row r="13" spans="1:26" ht="39.75" customHeight="1" x14ac:dyDescent="0.25">
      <c r="A13" s="335"/>
      <c r="B13" s="338"/>
      <c r="C13" s="345"/>
      <c r="D13" s="346"/>
      <c r="E13" s="346"/>
      <c r="F13" s="347"/>
      <c r="G13" s="348" t="s">
        <v>56</v>
      </c>
      <c r="H13" s="349"/>
      <c r="I13" s="58">
        <f>+'Información Institucional'!I11</f>
        <v>0</v>
      </c>
      <c r="J13" s="59"/>
      <c r="K13" s="185"/>
      <c r="L13" s="185"/>
      <c r="M13" s="186"/>
      <c r="N13" s="60"/>
      <c r="O13" s="61"/>
      <c r="P13" s="61"/>
      <c r="Q13" s="173"/>
      <c r="R13" s="179"/>
      <c r="S13" s="178"/>
      <c r="T13" s="172"/>
    </row>
    <row r="14" spans="1:26" x14ac:dyDescent="0.25">
      <c r="A14" s="57"/>
      <c r="B14" s="172"/>
      <c r="C14" s="172"/>
      <c r="D14" s="57"/>
      <c r="E14" s="57"/>
      <c r="F14" s="57"/>
      <c r="G14" s="57"/>
      <c r="H14" s="172"/>
      <c r="I14" s="57"/>
      <c r="J14" s="172"/>
      <c r="K14" s="187"/>
      <c r="L14" s="187"/>
      <c r="M14" s="187"/>
      <c r="N14" s="57"/>
      <c r="O14" s="57"/>
      <c r="P14" s="57"/>
      <c r="Q14" s="172"/>
      <c r="R14" s="178"/>
      <c r="S14" s="178"/>
      <c r="T14" s="172"/>
    </row>
    <row r="15" spans="1:26" x14ac:dyDescent="0.25">
      <c r="A15" s="57"/>
      <c r="B15" s="172"/>
      <c r="C15" s="195"/>
      <c r="D15" s="57"/>
      <c r="E15" s="57"/>
      <c r="F15" s="57"/>
      <c r="G15" s="57"/>
      <c r="H15" s="172"/>
      <c r="I15" s="57"/>
      <c r="J15" s="172"/>
      <c r="K15" s="187"/>
      <c r="L15" s="187"/>
      <c r="M15" s="187"/>
      <c r="N15" s="57"/>
      <c r="O15" s="57"/>
      <c r="P15" s="57"/>
      <c r="Q15" s="172"/>
      <c r="R15" s="178"/>
      <c r="S15" s="178"/>
      <c r="T15" s="172"/>
    </row>
    <row r="16" spans="1:26" x14ac:dyDescent="0.25">
      <c r="A16" s="63" t="s">
        <v>61</v>
      </c>
      <c r="B16" s="64">
        <v>1</v>
      </c>
      <c r="C16" s="65">
        <f>B16+1</f>
        <v>2</v>
      </c>
      <c r="D16" s="66">
        <f>C16+1</f>
        <v>3</v>
      </c>
      <c r="E16" s="66">
        <f>D16+1</f>
        <v>4</v>
      </c>
      <c r="F16" s="66">
        <f t="shared" ref="F16:Y16" si="0">E16+1</f>
        <v>5</v>
      </c>
      <c r="G16" s="66">
        <f t="shared" si="0"/>
        <v>6</v>
      </c>
      <c r="H16" s="66">
        <f t="shared" si="0"/>
        <v>7</v>
      </c>
      <c r="I16" s="66">
        <f t="shared" si="0"/>
        <v>8</v>
      </c>
      <c r="J16" s="66">
        <f t="shared" si="0"/>
        <v>9</v>
      </c>
      <c r="K16" s="180">
        <f t="shared" si="0"/>
        <v>10</v>
      </c>
      <c r="L16" s="180">
        <f t="shared" si="0"/>
        <v>11</v>
      </c>
      <c r="M16" s="180">
        <f t="shared" si="0"/>
        <v>12</v>
      </c>
      <c r="N16" s="66">
        <f t="shared" si="0"/>
        <v>13</v>
      </c>
      <c r="O16" s="66">
        <f t="shared" si="0"/>
        <v>14</v>
      </c>
      <c r="P16" s="66">
        <f t="shared" si="0"/>
        <v>15</v>
      </c>
      <c r="Q16" s="66">
        <f t="shared" si="0"/>
        <v>16</v>
      </c>
      <c r="R16" s="180">
        <f t="shared" si="0"/>
        <v>17</v>
      </c>
      <c r="S16" s="180">
        <f t="shared" si="0"/>
        <v>18</v>
      </c>
      <c r="T16" s="66">
        <f t="shared" si="0"/>
        <v>19</v>
      </c>
      <c r="U16" s="56">
        <f t="shared" si="0"/>
        <v>20</v>
      </c>
      <c r="V16" s="56">
        <f t="shared" si="0"/>
        <v>21</v>
      </c>
      <c r="W16" s="56">
        <f t="shared" si="0"/>
        <v>22</v>
      </c>
      <c r="X16" s="56">
        <f t="shared" si="0"/>
        <v>23</v>
      </c>
      <c r="Y16" s="56">
        <f t="shared" si="0"/>
        <v>24</v>
      </c>
      <c r="Z16" s="56">
        <f>Y16+1</f>
        <v>25</v>
      </c>
    </row>
    <row r="17" spans="1:26" x14ac:dyDescent="0.25">
      <c r="A17" s="357" t="s">
        <v>62</v>
      </c>
      <c r="B17" s="358" t="s">
        <v>276</v>
      </c>
      <c r="C17" s="358" t="s">
        <v>64</v>
      </c>
      <c r="D17" s="360" t="s">
        <v>65</v>
      </c>
      <c r="E17" s="361"/>
      <c r="F17" s="361"/>
      <c r="G17" s="361"/>
      <c r="H17" s="362"/>
      <c r="I17" s="363" t="s">
        <v>169</v>
      </c>
      <c r="J17" s="363"/>
      <c r="K17" s="363"/>
      <c r="L17" s="363"/>
      <c r="M17" s="363"/>
      <c r="N17" s="78"/>
      <c r="O17" s="352" t="s">
        <v>67</v>
      </c>
      <c r="P17" s="353"/>
      <c r="Q17" s="353"/>
      <c r="R17" s="353"/>
      <c r="S17" s="353"/>
      <c r="T17" s="354"/>
      <c r="U17" s="293" t="s">
        <v>68</v>
      </c>
      <c r="V17" s="367" t="s">
        <v>91</v>
      </c>
      <c r="W17" s="368"/>
      <c r="X17" s="368"/>
      <c r="Y17" s="369"/>
      <c r="Z17" s="298" t="s">
        <v>293</v>
      </c>
    </row>
    <row r="18" spans="1:26" ht="75" customHeight="1" x14ac:dyDescent="0.25">
      <c r="A18" s="357"/>
      <c r="B18" s="359"/>
      <c r="C18" s="359"/>
      <c r="D18" s="67" t="s">
        <v>71</v>
      </c>
      <c r="E18" s="68" t="s">
        <v>165</v>
      </c>
      <c r="F18" s="68" t="s">
        <v>160</v>
      </c>
      <c r="G18" s="68" t="s">
        <v>166</v>
      </c>
      <c r="H18" s="68" t="s">
        <v>72</v>
      </c>
      <c r="I18" s="119" t="s">
        <v>73</v>
      </c>
      <c r="J18" s="131" t="s">
        <v>74</v>
      </c>
      <c r="K18" s="188" t="s">
        <v>162</v>
      </c>
      <c r="L18" s="188" t="s">
        <v>160</v>
      </c>
      <c r="M18" s="188" t="s">
        <v>292</v>
      </c>
      <c r="N18" s="119" t="s">
        <v>167</v>
      </c>
      <c r="O18" s="69" t="s">
        <v>75</v>
      </c>
      <c r="P18" s="69" t="s">
        <v>74</v>
      </c>
      <c r="Q18" s="69" t="s">
        <v>162</v>
      </c>
      <c r="R18" s="181" t="s">
        <v>160</v>
      </c>
      <c r="S18" s="181" t="s">
        <v>164</v>
      </c>
      <c r="T18" s="69" t="s">
        <v>168</v>
      </c>
      <c r="U18" s="294"/>
      <c r="V18" s="49" t="s">
        <v>77</v>
      </c>
      <c r="W18" s="49" t="s">
        <v>78</v>
      </c>
      <c r="X18" s="49" t="s">
        <v>79</v>
      </c>
      <c r="Y18" s="49" t="s">
        <v>80</v>
      </c>
      <c r="Z18" s="299"/>
    </row>
    <row r="19" spans="1:26" s="57" customFormat="1" ht="60" x14ac:dyDescent="0.25">
      <c r="A19" s="357"/>
      <c r="B19" s="412" t="s">
        <v>275</v>
      </c>
      <c r="C19" s="329"/>
      <c r="D19" s="329" t="s">
        <v>270</v>
      </c>
      <c r="E19" s="355">
        <v>55378978</v>
      </c>
      <c r="F19" s="355">
        <v>61265178</v>
      </c>
      <c r="G19" s="355">
        <v>2390892.9</v>
      </c>
      <c r="H19" s="364">
        <f>G19/F19</f>
        <v>3.9025315489983559E-2</v>
      </c>
      <c r="I19" s="356" t="s">
        <v>264</v>
      </c>
      <c r="J19" s="322" t="s">
        <v>196</v>
      </c>
      <c r="K19" s="323"/>
      <c r="L19" s="323">
        <v>40</v>
      </c>
      <c r="M19" s="323"/>
      <c r="N19" s="324">
        <f>M19/L19</f>
        <v>0</v>
      </c>
      <c r="O19" s="170" t="s">
        <v>239</v>
      </c>
      <c r="P19" s="171" t="s">
        <v>261</v>
      </c>
      <c r="Q19" s="171"/>
      <c r="R19" s="182">
        <v>4</v>
      </c>
      <c r="S19" s="182">
        <v>0</v>
      </c>
      <c r="T19" s="139">
        <f>S19/R19</f>
        <v>0</v>
      </c>
      <c r="U19" s="314">
        <f>+H19</f>
        <v>3.9025315489983559E-2</v>
      </c>
      <c r="V19" s="170"/>
      <c r="W19" s="170"/>
      <c r="X19" s="170"/>
      <c r="Y19" s="170"/>
      <c r="Z19" s="170"/>
    </row>
    <row r="20" spans="1:26" s="57" customFormat="1" ht="75" x14ac:dyDescent="0.25">
      <c r="A20" s="357"/>
      <c r="B20" s="413"/>
      <c r="C20" s="330"/>
      <c r="D20" s="330"/>
      <c r="E20" s="330"/>
      <c r="F20" s="330"/>
      <c r="G20" s="330"/>
      <c r="H20" s="365"/>
      <c r="I20" s="356"/>
      <c r="J20" s="322"/>
      <c r="K20" s="323"/>
      <c r="L20" s="323"/>
      <c r="M20" s="323"/>
      <c r="N20" s="324"/>
      <c r="O20" s="170" t="s">
        <v>240</v>
      </c>
      <c r="P20" s="171" t="s">
        <v>232</v>
      </c>
      <c r="Q20" s="171"/>
      <c r="R20" s="182">
        <v>6</v>
      </c>
      <c r="S20" s="182">
        <v>3</v>
      </c>
      <c r="T20" s="139">
        <f t="shared" ref="T20:T40" si="1">S20/R20</f>
        <v>0.5</v>
      </c>
      <c r="U20" s="317"/>
      <c r="V20" s="170"/>
      <c r="W20" s="170"/>
      <c r="X20" s="170"/>
      <c r="Y20" s="170"/>
      <c r="Z20" s="170"/>
    </row>
    <row r="21" spans="1:26" s="57" customFormat="1" ht="75" x14ac:dyDescent="0.25">
      <c r="A21" s="357"/>
      <c r="B21" s="413"/>
      <c r="C21" s="330"/>
      <c r="D21" s="330"/>
      <c r="E21" s="330"/>
      <c r="F21" s="330"/>
      <c r="G21" s="330"/>
      <c r="H21" s="365"/>
      <c r="I21" s="356"/>
      <c r="J21" s="322"/>
      <c r="K21" s="323"/>
      <c r="L21" s="323"/>
      <c r="M21" s="323"/>
      <c r="N21" s="324"/>
      <c r="O21" s="170" t="s">
        <v>241</v>
      </c>
      <c r="P21" s="171" t="s">
        <v>232</v>
      </c>
      <c r="Q21" s="171"/>
      <c r="R21" s="182">
        <v>20</v>
      </c>
      <c r="S21" s="182">
        <v>2</v>
      </c>
      <c r="T21" s="139">
        <f t="shared" si="1"/>
        <v>0.1</v>
      </c>
      <c r="U21" s="317"/>
      <c r="V21" s="170"/>
      <c r="W21" s="170"/>
      <c r="X21" s="170"/>
      <c r="Y21" s="170"/>
      <c r="Z21" s="170"/>
    </row>
    <row r="22" spans="1:26" s="57" customFormat="1" ht="90" x14ac:dyDescent="0.25">
      <c r="A22" s="357"/>
      <c r="B22" s="413"/>
      <c r="C22" s="330"/>
      <c r="D22" s="331"/>
      <c r="E22" s="330"/>
      <c r="F22" s="330"/>
      <c r="G22" s="330"/>
      <c r="H22" s="365"/>
      <c r="I22" s="356"/>
      <c r="J22" s="322"/>
      <c r="K22" s="323"/>
      <c r="L22" s="323"/>
      <c r="M22" s="323"/>
      <c r="N22" s="324"/>
      <c r="O22" s="170" t="s">
        <v>242</v>
      </c>
      <c r="P22" s="171" t="s">
        <v>232</v>
      </c>
      <c r="Q22" s="171"/>
      <c r="R22" s="182">
        <v>10</v>
      </c>
      <c r="S22" s="182">
        <v>0</v>
      </c>
      <c r="T22" s="139">
        <f t="shared" si="1"/>
        <v>0</v>
      </c>
      <c r="U22" s="315"/>
      <c r="V22" s="170"/>
      <c r="W22" s="170"/>
      <c r="X22" s="170"/>
      <c r="Y22" s="170"/>
      <c r="Z22" s="170"/>
    </row>
    <row r="23" spans="1:26" s="57" customFormat="1" ht="60" x14ac:dyDescent="0.25">
      <c r="A23" s="357"/>
      <c r="B23" s="413"/>
      <c r="C23" s="196">
        <f>+M23</f>
        <v>3529</v>
      </c>
      <c r="D23" s="132" t="s">
        <v>270</v>
      </c>
      <c r="E23" s="192">
        <v>50000000</v>
      </c>
      <c r="F23" s="192">
        <v>50000000</v>
      </c>
      <c r="G23" s="192">
        <v>13675684.279999999</v>
      </c>
      <c r="H23" s="133">
        <f t="shared" ref="H23" si="2">G23/F23</f>
        <v>0.2735136856</v>
      </c>
      <c r="I23" s="175" t="s">
        <v>265</v>
      </c>
      <c r="J23" s="171" t="s">
        <v>198</v>
      </c>
      <c r="K23" s="189"/>
      <c r="L23" s="182">
        <v>23735</v>
      </c>
      <c r="M23" s="182">
        <v>3529</v>
      </c>
      <c r="N23" s="139">
        <f t="shared" ref="N23" si="3">M23/L23</f>
        <v>0.14868337897619549</v>
      </c>
      <c r="O23" s="170" t="s">
        <v>243</v>
      </c>
      <c r="P23" s="171" t="s">
        <v>198</v>
      </c>
      <c r="Q23" s="171"/>
      <c r="R23" s="182">
        <v>23735</v>
      </c>
      <c r="S23" s="182">
        <v>3529</v>
      </c>
      <c r="T23" s="139">
        <f t="shared" si="1"/>
        <v>0.14868337897619549</v>
      </c>
      <c r="U23" s="191">
        <f>+H23</f>
        <v>0.2735136856</v>
      </c>
      <c r="V23" s="170"/>
      <c r="W23" s="170"/>
      <c r="X23" s="170"/>
      <c r="Y23" s="170"/>
      <c r="Z23" s="170"/>
    </row>
    <row r="24" spans="1:26" s="57" customFormat="1" ht="60" x14ac:dyDescent="0.25">
      <c r="A24" s="357"/>
      <c r="B24" s="413"/>
      <c r="C24" s="327">
        <f>+M24</f>
        <v>0</v>
      </c>
      <c r="D24" s="326" t="s">
        <v>270</v>
      </c>
      <c r="E24" s="325">
        <v>6093328</v>
      </c>
      <c r="F24" s="325">
        <v>1414948</v>
      </c>
      <c r="G24" s="326">
        <v>0</v>
      </c>
      <c r="H24" s="328">
        <f>+G24/F24</f>
        <v>0</v>
      </c>
      <c r="I24" s="356" t="s">
        <v>266</v>
      </c>
      <c r="J24" s="316" t="s">
        <v>198</v>
      </c>
      <c r="K24" s="318"/>
      <c r="L24" s="318">
        <v>511</v>
      </c>
      <c r="M24" s="318">
        <v>0</v>
      </c>
      <c r="N24" s="308">
        <f>+M24/L24</f>
        <v>0</v>
      </c>
      <c r="O24" s="170" t="s">
        <v>244</v>
      </c>
      <c r="P24" s="171" t="s">
        <v>198</v>
      </c>
      <c r="Q24" s="171"/>
      <c r="R24" s="182">
        <v>269</v>
      </c>
      <c r="S24" s="182">
        <v>0</v>
      </c>
      <c r="T24" s="139">
        <f t="shared" si="1"/>
        <v>0</v>
      </c>
      <c r="U24" s="314">
        <f>+H24</f>
        <v>0</v>
      </c>
      <c r="V24" s="170"/>
      <c r="W24" s="170"/>
      <c r="X24" s="170"/>
      <c r="Y24" s="170"/>
      <c r="Z24" s="170"/>
    </row>
    <row r="25" spans="1:26" s="57" customFormat="1" ht="60" x14ac:dyDescent="0.25">
      <c r="A25" s="357"/>
      <c r="B25" s="414"/>
      <c r="C25" s="326"/>
      <c r="D25" s="326"/>
      <c r="E25" s="326"/>
      <c r="F25" s="326"/>
      <c r="G25" s="326"/>
      <c r="H25" s="328"/>
      <c r="I25" s="356"/>
      <c r="J25" s="315"/>
      <c r="K25" s="320"/>
      <c r="L25" s="320"/>
      <c r="M25" s="320"/>
      <c r="N25" s="309"/>
      <c r="O25" s="170" t="s">
        <v>245</v>
      </c>
      <c r="P25" s="171" t="s">
        <v>198</v>
      </c>
      <c r="Q25" s="171"/>
      <c r="R25" s="182">
        <v>242</v>
      </c>
      <c r="S25" s="182">
        <v>0</v>
      </c>
      <c r="T25" s="139">
        <f t="shared" si="1"/>
        <v>0</v>
      </c>
      <c r="U25" s="315"/>
      <c r="V25" s="170"/>
      <c r="W25" s="170"/>
      <c r="X25" s="170"/>
      <c r="Y25" s="170"/>
      <c r="Z25" s="170"/>
    </row>
    <row r="26" spans="1:26" s="57" customFormat="1" ht="75" x14ac:dyDescent="0.25">
      <c r="A26" s="357"/>
      <c r="B26" s="412" t="s">
        <v>277</v>
      </c>
      <c r="C26" s="326"/>
      <c r="D26" s="326" t="s">
        <v>271</v>
      </c>
      <c r="E26" s="325">
        <v>31194980</v>
      </c>
      <c r="F26" s="325">
        <v>35521842</v>
      </c>
      <c r="G26" s="325">
        <v>9542372.6099999994</v>
      </c>
      <c r="H26" s="328">
        <f>+G26/F26</f>
        <v>0.26863394668553503</v>
      </c>
      <c r="I26" s="366" t="s">
        <v>267</v>
      </c>
      <c r="J26" s="316" t="s">
        <v>262</v>
      </c>
      <c r="K26" s="318"/>
      <c r="L26" s="318">
        <v>142854</v>
      </c>
      <c r="M26" s="318">
        <v>48950</v>
      </c>
      <c r="N26" s="308">
        <f>+M26/L26</f>
        <v>0.34265753846584623</v>
      </c>
      <c r="O26" s="170" t="s">
        <v>246</v>
      </c>
      <c r="P26" s="171" t="s">
        <v>262</v>
      </c>
      <c r="Q26" s="171"/>
      <c r="R26" s="182">
        <v>285708</v>
      </c>
      <c r="S26" s="182">
        <v>85647</v>
      </c>
      <c r="T26" s="139">
        <f t="shared" si="1"/>
        <v>0.29977109496408921</v>
      </c>
      <c r="U26" s="314">
        <f>+H26</f>
        <v>0.26863394668553503</v>
      </c>
      <c r="V26" s="170"/>
      <c r="W26" s="170"/>
      <c r="X26" s="170"/>
      <c r="Y26" s="170"/>
      <c r="Z26" s="170"/>
    </row>
    <row r="27" spans="1:26" s="57" customFormat="1" ht="75" x14ac:dyDescent="0.25">
      <c r="A27" s="357"/>
      <c r="B27" s="413"/>
      <c r="C27" s="326"/>
      <c r="D27" s="326"/>
      <c r="E27" s="326"/>
      <c r="F27" s="326"/>
      <c r="G27" s="326"/>
      <c r="H27" s="328"/>
      <c r="I27" s="366"/>
      <c r="J27" s="317"/>
      <c r="K27" s="319"/>
      <c r="L27" s="319"/>
      <c r="M27" s="319"/>
      <c r="N27" s="321"/>
      <c r="O27" s="170" t="s">
        <v>247</v>
      </c>
      <c r="P27" s="171" t="s">
        <v>263</v>
      </c>
      <c r="Q27" s="171"/>
      <c r="R27" s="182">
        <v>244417</v>
      </c>
      <c r="S27" s="182">
        <v>169303</v>
      </c>
      <c r="T27" s="139">
        <f t="shared" si="1"/>
        <v>0.69268095099768023</v>
      </c>
      <c r="U27" s="317"/>
      <c r="V27" s="170"/>
      <c r="W27" s="170"/>
      <c r="X27" s="170"/>
      <c r="Y27" s="170"/>
      <c r="Z27" s="170"/>
    </row>
    <row r="28" spans="1:26" s="57" customFormat="1" ht="90" x14ac:dyDescent="0.25">
      <c r="A28" s="357"/>
      <c r="B28" s="413"/>
      <c r="C28" s="326"/>
      <c r="D28" s="326"/>
      <c r="E28" s="326"/>
      <c r="F28" s="326"/>
      <c r="G28" s="326"/>
      <c r="H28" s="328"/>
      <c r="I28" s="366"/>
      <c r="J28" s="315"/>
      <c r="K28" s="320"/>
      <c r="L28" s="320"/>
      <c r="M28" s="320"/>
      <c r="N28" s="309"/>
      <c r="O28" s="170" t="s">
        <v>248</v>
      </c>
      <c r="P28" s="171" t="s">
        <v>263</v>
      </c>
      <c r="Q28" s="171"/>
      <c r="R28" s="182">
        <v>20</v>
      </c>
      <c r="S28" s="182">
        <v>20</v>
      </c>
      <c r="T28" s="139">
        <f t="shared" si="1"/>
        <v>1</v>
      </c>
      <c r="U28" s="315"/>
      <c r="V28" s="170"/>
      <c r="W28" s="170"/>
      <c r="X28" s="170"/>
      <c r="Y28" s="170"/>
      <c r="Z28" s="170"/>
    </row>
    <row r="29" spans="1:26" s="57" customFormat="1" ht="45" x14ac:dyDescent="0.25">
      <c r="A29" s="357"/>
      <c r="B29" s="413"/>
      <c r="C29" s="326"/>
      <c r="D29" s="326" t="s">
        <v>271</v>
      </c>
      <c r="E29" s="325">
        <v>8369400</v>
      </c>
      <c r="F29" s="325">
        <v>4233096</v>
      </c>
      <c r="G29" s="325">
        <v>335355.64</v>
      </c>
      <c r="H29" s="328">
        <f>+G29/F29</f>
        <v>7.9222309156229867E-2</v>
      </c>
      <c r="I29" s="356" t="s">
        <v>268</v>
      </c>
      <c r="J29" s="316" t="s">
        <v>262</v>
      </c>
      <c r="K29" s="318"/>
      <c r="L29" s="318">
        <v>92</v>
      </c>
      <c r="M29" s="318">
        <v>26</v>
      </c>
      <c r="N29" s="308">
        <f>+M29/L29</f>
        <v>0.28260869565217389</v>
      </c>
      <c r="O29" s="170" t="s">
        <v>249</v>
      </c>
      <c r="P29" s="171" t="s">
        <v>262</v>
      </c>
      <c r="Q29" s="171"/>
      <c r="R29" s="182">
        <v>40</v>
      </c>
      <c r="S29" s="182">
        <v>0</v>
      </c>
      <c r="T29" s="139">
        <f t="shared" si="1"/>
        <v>0</v>
      </c>
      <c r="U29" s="314">
        <f>+H29</f>
        <v>7.9222309156229867E-2</v>
      </c>
      <c r="V29" s="170"/>
      <c r="W29" s="170"/>
      <c r="X29" s="170"/>
      <c r="Y29" s="170"/>
      <c r="Z29" s="170"/>
    </row>
    <row r="30" spans="1:26" s="57" customFormat="1" ht="45" x14ac:dyDescent="0.25">
      <c r="A30" s="357"/>
      <c r="B30" s="413"/>
      <c r="C30" s="326"/>
      <c r="D30" s="326"/>
      <c r="E30" s="326"/>
      <c r="F30" s="326"/>
      <c r="G30" s="326"/>
      <c r="H30" s="328"/>
      <c r="I30" s="356"/>
      <c r="J30" s="317"/>
      <c r="K30" s="319"/>
      <c r="L30" s="319"/>
      <c r="M30" s="319"/>
      <c r="N30" s="321"/>
      <c r="O30" s="170" t="s">
        <v>250</v>
      </c>
      <c r="P30" s="171" t="s">
        <v>262</v>
      </c>
      <c r="Q30" s="171"/>
      <c r="R30" s="182">
        <v>2</v>
      </c>
      <c r="S30" s="182">
        <v>0</v>
      </c>
      <c r="T30" s="139">
        <f t="shared" si="1"/>
        <v>0</v>
      </c>
      <c r="U30" s="317"/>
      <c r="V30" s="170"/>
      <c r="W30" s="170"/>
      <c r="X30" s="170"/>
      <c r="Y30" s="170"/>
      <c r="Z30" s="170"/>
    </row>
    <row r="31" spans="1:26" s="57" customFormat="1" ht="75" x14ac:dyDescent="0.25">
      <c r="A31" s="357"/>
      <c r="B31" s="413"/>
      <c r="C31" s="326"/>
      <c r="D31" s="326"/>
      <c r="E31" s="326"/>
      <c r="F31" s="326"/>
      <c r="G31" s="326"/>
      <c r="H31" s="328"/>
      <c r="I31" s="356"/>
      <c r="J31" s="317"/>
      <c r="K31" s="319"/>
      <c r="L31" s="319"/>
      <c r="M31" s="319"/>
      <c r="N31" s="321"/>
      <c r="O31" s="170" t="s">
        <v>251</v>
      </c>
      <c r="P31" s="171" t="s">
        <v>262</v>
      </c>
      <c r="Q31" s="171"/>
      <c r="R31" s="182">
        <v>50</v>
      </c>
      <c r="S31" s="182">
        <v>29</v>
      </c>
      <c r="T31" s="139">
        <f t="shared" si="1"/>
        <v>0.57999999999999996</v>
      </c>
      <c r="U31" s="317"/>
      <c r="V31" s="170"/>
      <c r="W31" s="170"/>
      <c r="X31" s="170"/>
      <c r="Y31" s="170"/>
      <c r="Z31" s="170"/>
    </row>
    <row r="32" spans="1:26" s="57" customFormat="1" ht="75" x14ac:dyDescent="0.25">
      <c r="A32" s="357"/>
      <c r="B32" s="413"/>
      <c r="C32" s="326"/>
      <c r="D32" s="326"/>
      <c r="E32" s="326"/>
      <c r="F32" s="326"/>
      <c r="G32" s="326"/>
      <c r="H32" s="328"/>
      <c r="I32" s="356"/>
      <c r="J32" s="315"/>
      <c r="K32" s="320"/>
      <c r="L32" s="320"/>
      <c r="M32" s="320"/>
      <c r="N32" s="309"/>
      <c r="O32" s="170" t="s">
        <v>252</v>
      </c>
      <c r="P32" s="171" t="s">
        <v>263</v>
      </c>
      <c r="Q32" s="171"/>
      <c r="R32" s="182">
        <v>10</v>
      </c>
      <c r="S32" s="182">
        <v>10</v>
      </c>
      <c r="T32" s="139">
        <f t="shared" si="1"/>
        <v>1</v>
      </c>
      <c r="U32" s="315"/>
      <c r="V32" s="170"/>
      <c r="W32" s="170"/>
      <c r="X32" s="170"/>
      <c r="Y32" s="170"/>
      <c r="Z32" s="170"/>
    </row>
    <row r="33" spans="1:26" s="57" customFormat="1" ht="90" x14ac:dyDescent="0.25">
      <c r="A33" s="357"/>
      <c r="B33" s="413"/>
      <c r="C33" s="327">
        <f>+M33</f>
        <v>2409</v>
      </c>
      <c r="D33" s="326" t="s">
        <v>271</v>
      </c>
      <c r="E33" s="325">
        <v>26199594</v>
      </c>
      <c r="F33" s="325">
        <v>22321833</v>
      </c>
      <c r="G33" s="325">
        <v>3362004.96</v>
      </c>
      <c r="H33" s="328">
        <f>+G33/F33</f>
        <v>0.15061509330349349</v>
      </c>
      <c r="I33" s="356" t="s">
        <v>274</v>
      </c>
      <c r="J33" s="316" t="s">
        <v>198</v>
      </c>
      <c r="K33" s="318"/>
      <c r="L33" s="318">
        <v>59196</v>
      </c>
      <c r="M33" s="318">
        <v>2409</v>
      </c>
      <c r="N33" s="308">
        <f>+M33/L33</f>
        <v>4.0695317251165618E-2</v>
      </c>
      <c r="O33" s="170" t="s">
        <v>253</v>
      </c>
      <c r="P33" s="171" t="s">
        <v>198</v>
      </c>
      <c r="Q33" s="171"/>
      <c r="R33" s="182">
        <v>57335</v>
      </c>
      <c r="S33" s="182">
        <v>2403</v>
      </c>
      <c r="T33" s="139">
        <f t="shared" si="1"/>
        <v>4.1911572338013431E-2</v>
      </c>
      <c r="U33" s="314">
        <f>+H33</f>
        <v>0.15061509330349349</v>
      </c>
      <c r="V33" s="170"/>
      <c r="W33" s="170"/>
      <c r="X33" s="170"/>
      <c r="Y33" s="170"/>
      <c r="Z33" s="170"/>
    </row>
    <row r="34" spans="1:26" s="57" customFormat="1" ht="90" x14ac:dyDescent="0.25">
      <c r="A34" s="357"/>
      <c r="B34" s="413"/>
      <c r="C34" s="326"/>
      <c r="D34" s="326"/>
      <c r="E34" s="326"/>
      <c r="F34" s="326"/>
      <c r="G34" s="326"/>
      <c r="H34" s="328"/>
      <c r="I34" s="356"/>
      <c r="J34" s="317"/>
      <c r="K34" s="319"/>
      <c r="L34" s="319"/>
      <c r="M34" s="319"/>
      <c r="N34" s="321"/>
      <c r="O34" s="170" t="s">
        <v>254</v>
      </c>
      <c r="P34" s="171" t="s">
        <v>189</v>
      </c>
      <c r="Q34" s="171"/>
      <c r="R34" s="182">
        <v>853849</v>
      </c>
      <c r="S34" s="182">
        <v>0</v>
      </c>
      <c r="T34" s="139">
        <f t="shared" si="1"/>
        <v>0</v>
      </c>
      <c r="U34" s="317"/>
      <c r="V34" s="170"/>
      <c r="W34" s="170"/>
      <c r="X34" s="170"/>
      <c r="Y34" s="170"/>
      <c r="Z34" s="170"/>
    </row>
    <row r="35" spans="1:26" s="57" customFormat="1" ht="90" x14ac:dyDescent="0.25">
      <c r="A35" s="357"/>
      <c r="B35" s="413"/>
      <c r="C35" s="326"/>
      <c r="D35" s="326"/>
      <c r="E35" s="326"/>
      <c r="F35" s="326"/>
      <c r="G35" s="326"/>
      <c r="H35" s="328"/>
      <c r="I35" s="356"/>
      <c r="J35" s="317"/>
      <c r="K35" s="319"/>
      <c r="L35" s="319"/>
      <c r="M35" s="319"/>
      <c r="N35" s="321"/>
      <c r="O35" s="170" t="s">
        <v>255</v>
      </c>
      <c r="P35" s="171" t="s">
        <v>196</v>
      </c>
      <c r="Q35" s="171"/>
      <c r="R35" s="182">
        <v>60</v>
      </c>
      <c r="S35" s="182">
        <v>14</v>
      </c>
      <c r="T35" s="139">
        <f t="shared" si="1"/>
        <v>0.23333333333333334</v>
      </c>
      <c r="U35" s="317"/>
      <c r="V35" s="170"/>
      <c r="W35" s="170"/>
      <c r="X35" s="170"/>
      <c r="Y35" s="170"/>
      <c r="Z35" s="170"/>
    </row>
    <row r="36" spans="1:26" s="57" customFormat="1" ht="75" x14ac:dyDescent="0.25">
      <c r="A36" s="357"/>
      <c r="B36" s="413"/>
      <c r="C36" s="326"/>
      <c r="D36" s="326"/>
      <c r="E36" s="326"/>
      <c r="F36" s="326"/>
      <c r="G36" s="326"/>
      <c r="H36" s="328"/>
      <c r="I36" s="356"/>
      <c r="J36" s="317"/>
      <c r="K36" s="319"/>
      <c r="L36" s="319"/>
      <c r="M36" s="319"/>
      <c r="N36" s="321"/>
      <c r="O36" s="170" t="s">
        <v>256</v>
      </c>
      <c r="P36" s="171" t="s">
        <v>189</v>
      </c>
      <c r="Q36" s="171"/>
      <c r="R36" s="182">
        <v>34000</v>
      </c>
      <c r="S36" s="182">
        <v>0</v>
      </c>
      <c r="T36" s="139">
        <f t="shared" si="1"/>
        <v>0</v>
      </c>
      <c r="U36" s="317"/>
      <c r="V36" s="170"/>
      <c r="W36" s="170"/>
      <c r="X36" s="170"/>
      <c r="Y36" s="170"/>
      <c r="Z36" s="170"/>
    </row>
    <row r="37" spans="1:26" s="57" customFormat="1" ht="90" x14ac:dyDescent="0.25">
      <c r="A37" s="357"/>
      <c r="B37" s="413"/>
      <c r="C37" s="326"/>
      <c r="D37" s="326"/>
      <c r="E37" s="326"/>
      <c r="F37" s="326"/>
      <c r="G37" s="326"/>
      <c r="H37" s="328"/>
      <c r="I37" s="356"/>
      <c r="J37" s="317"/>
      <c r="K37" s="319"/>
      <c r="L37" s="319"/>
      <c r="M37" s="319"/>
      <c r="N37" s="321"/>
      <c r="O37" s="170" t="s">
        <v>257</v>
      </c>
      <c r="P37" s="171" t="s">
        <v>198</v>
      </c>
      <c r="Q37" s="171"/>
      <c r="R37" s="182">
        <v>390</v>
      </c>
      <c r="S37" s="182">
        <v>1</v>
      </c>
      <c r="T37" s="139">
        <f t="shared" si="1"/>
        <v>2.5641025641025641E-3</v>
      </c>
      <c r="U37" s="317"/>
      <c r="V37" s="170"/>
      <c r="W37" s="170"/>
      <c r="X37" s="170"/>
      <c r="Y37" s="170"/>
      <c r="Z37" s="170"/>
    </row>
    <row r="38" spans="1:26" s="57" customFormat="1" ht="75" x14ac:dyDescent="0.25">
      <c r="A38" s="357"/>
      <c r="B38" s="414"/>
      <c r="C38" s="326"/>
      <c r="D38" s="326"/>
      <c r="E38" s="326"/>
      <c r="F38" s="326"/>
      <c r="G38" s="326"/>
      <c r="H38" s="328"/>
      <c r="I38" s="356"/>
      <c r="J38" s="315"/>
      <c r="K38" s="320"/>
      <c r="L38" s="320"/>
      <c r="M38" s="320"/>
      <c r="N38" s="309"/>
      <c r="O38" s="170" t="s">
        <v>258</v>
      </c>
      <c r="P38" s="171" t="s">
        <v>189</v>
      </c>
      <c r="Q38" s="171"/>
      <c r="R38" s="182">
        <v>1816</v>
      </c>
      <c r="S38" s="182">
        <v>124</v>
      </c>
      <c r="T38" s="139">
        <f t="shared" si="1"/>
        <v>6.8281938325991193E-2</v>
      </c>
      <c r="U38" s="315"/>
      <c r="V38" s="170"/>
      <c r="W38" s="170"/>
      <c r="X38" s="170"/>
      <c r="Y38" s="170"/>
      <c r="Z38" s="170"/>
    </row>
    <row r="39" spans="1:26" s="57" customFormat="1" ht="45" x14ac:dyDescent="0.25">
      <c r="A39" s="357"/>
      <c r="B39" s="416" t="s">
        <v>278</v>
      </c>
      <c r="C39" s="327">
        <f>+M39</f>
        <v>0</v>
      </c>
      <c r="D39" s="326" t="s">
        <v>272</v>
      </c>
      <c r="E39" s="325">
        <v>35679115</v>
      </c>
      <c r="F39" s="325">
        <v>29545115</v>
      </c>
      <c r="G39" s="325">
        <v>6563350.2300000004</v>
      </c>
      <c r="H39" s="328">
        <f>+G39/F39</f>
        <v>0.22214671460916638</v>
      </c>
      <c r="I39" s="356" t="s">
        <v>269</v>
      </c>
      <c r="J39" s="322" t="s">
        <v>198</v>
      </c>
      <c r="K39" s="323"/>
      <c r="L39" s="323">
        <v>1040</v>
      </c>
      <c r="M39" s="323">
        <v>0</v>
      </c>
      <c r="N39" s="324">
        <f>+M39/L39</f>
        <v>0</v>
      </c>
      <c r="O39" s="170" t="s">
        <v>259</v>
      </c>
      <c r="P39" s="171" t="s">
        <v>198</v>
      </c>
      <c r="Q39" s="171"/>
      <c r="R39" s="182">
        <v>500</v>
      </c>
      <c r="S39" s="182">
        <v>0</v>
      </c>
      <c r="T39" s="139">
        <f t="shared" si="1"/>
        <v>0</v>
      </c>
      <c r="U39" s="314">
        <f>+H39</f>
        <v>0.22214671460916638</v>
      </c>
      <c r="V39" s="170"/>
      <c r="W39" s="170"/>
      <c r="X39" s="170"/>
      <c r="Y39" s="170"/>
      <c r="Z39" s="316" t="s">
        <v>291</v>
      </c>
    </row>
    <row r="40" spans="1:26" s="57" customFormat="1" ht="75" x14ac:dyDescent="0.25">
      <c r="A40" s="357"/>
      <c r="B40" s="417"/>
      <c r="C40" s="326"/>
      <c r="D40" s="326"/>
      <c r="E40" s="326"/>
      <c r="F40" s="326"/>
      <c r="G40" s="326"/>
      <c r="H40" s="328"/>
      <c r="I40" s="356"/>
      <c r="J40" s="322"/>
      <c r="K40" s="323"/>
      <c r="L40" s="323"/>
      <c r="M40" s="323"/>
      <c r="N40" s="324"/>
      <c r="O40" s="170" t="s">
        <v>260</v>
      </c>
      <c r="P40" s="171" t="s">
        <v>198</v>
      </c>
      <c r="Q40" s="171"/>
      <c r="R40" s="182">
        <v>540</v>
      </c>
      <c r="S40" s="182">
        <v>0</v>
      </c>
      <c r="T40" s="139">
        <f t="shared" si="1"/>
        <v>0</v>
      </c>
      <c r="U40" s="315"/>
      <c r="V40" s="170"/>
      <c r="W40" s="170"/>
      <c r="X40" s="170"/>
      <c r="Y40" s="170"/>
      <c r="Z40" s="315"/>
    </row>
    <row r="41" spans="1:26" ht="45.75" customHeight="1" x14ac:dyDescent="0.25">
      <c r="A41" s="76"/>
      <c r="B41" s="184"/>
      <c r="C41" s="184"/>
      <c r="D41" s="70" t="s">
        <v>87</v>
      </c>
      <c r="E41" s="193">
        <v>90881929</v>
      </c>
      <c r="F41" s="193">
        <v>114209466</v>
      </c>
      <c r="G41" s="193">
        <v>32163869.210000001</v>
      </c>
      <c r="H41" s="194">
        <f>G41/F41</f>
        <v>0.28162174587174765</v>
      </c>
      <c r="I41" s="77"/>
      <c r="J41" s="174"/>
      <c r="K41" s="190"/>
      <c r="L41" s="190"/>
      <c r="M41" s="190"/>
      <c r="N41" s="77"/>
      <c r="O41" s="77"/>
      <c r="P41" s="77"/>
      <c r="Q41" s="174"/>
      <c r="R41" s="183"/>
      <c r="S41" s="183"/>
      <c r="T41" s="174"/>
      <c r="U41" s="79"/>
      <c r="V41" s="79"/>
      <c r="W41" s="79"/>
      <c r="X41" s="79"/>
      <c r="Y41" s="79"/>
      <c r="Z41" s="79"/>
    </row>
    <row r="42" spans="1:26" ht="34.5" customHeight="1" x14ac:dyDescent="0.25">
      <c r="A42" s="76"/>
      <c r="B42" s="184"/>
      <c r="C42" s="184"/>
      <c r="D42" s="71" t="s">
        <v>273</v>
      </c>
      <c r="E42" s="193">
        <v>23585227</v>
      </c>
      <c r="F42" s="193">
        <v>25872690</v>
      </c>
      <c r="G42" s="193">
        <v>7042542.7400000002</v>
      </c>
      <c r="H42" s="194">
        <f t="shared" ref="H42:H44" si="4">G42/F42</f>
        <v>0.27219986557254</v>
      </c>
      <c r="I42" s="77"/>
      <c r="J42" s="174"/>
      <c r="K42" s="190"/>
      <c r="L42" s="190"/>
      <c r="M42" s="190"/>
      <c r="N42" s="77"/>
      <c r="O42" s="77"/>
      <c r="P42" s="77"/>
      <c r="Q42" s="174"/>
      <c r="R42" s="183"/>
      <c r="S42" s="183"/>
      <c r="T42" s="174"/>
      <c r="U42" s="79"/>
      <c r="V42" s="79"/>
      <c r="W42" s="79"/>
      <c r="X42" s="79"/>
      <c r="Y42" s="79"/>
      <c r="Z42" s="79"/>
    </row>
    <row r="43" spans="1:26" ht="54" customHeight="1" x14ac:dyDescent="0.25">
      <c r="A43" s="76"/>
      <c r="B43" s="184"/>
      <c r="C43" s="184"/>
      <c r="D43" s="71" t="s">
        <v>88</v>
      </c>
      <c r="E43" s="193">
        <v>285482534</v>
      </c>
      <c r="F43" s="193">
        <v>287482534</v>
      </c>
      <c r="G43" s="193">
        <v>99839443.900000006</v>
      </c>
      <c r="H43" s="194">
        <f t="shared" si="4"/>
        <v>0.34728872919980597</v>
      </c>
      <c r="I43" s="77"/>
      <c r="J43" s="174"/>
      <c r="K43" s="190"/>
      <c r="L43" s="190"/>
      <c r="M43" s="190"/>
      <c r="N43" s="77"/>
      <c r="O43" s="77"/>
      <c r="P43" s="77"/>
      <c r="Q43" s="174"/>
      <c r="R43" s="183"/>
      <c r="S43" s="183"/>
      <c r="T43" s="174"/>
      <c r="U43" s="79"/>
      <c r="V43" s="79"/>
      <c r="W43" s="79"/>
      <c r="X43" s="79"/>
      <c r="Y43" s="79"/>
      <c r="Z43" s="79"/>
    </row>
    <row r="44" spans="1:26" x14ac:dyDescent="0.25">
      <c r="A44" s="57"/>
      <c r="B44" s="172"/>
      <c r="C44" s="172"/>
      <c r="D44" s="72" t="s">
        <v>89</v>
      </c>
      <c r="E44" s="73">
        <f>SUM(E19:E43)</f>
        <v>612865085</v>
      </c>
      <c r="F44" s="73">
        <f t="shared" ref="F44:G44" si="5">SUM(F19:F43)</f>
        <v>631866702</v>
      </c>
      <c r="G44" s="73">
        <f t="shared" si="5"/>
        <v>174915516.47000003</v>
      </c>
      <c r="H44" s="74">
        <f t="shared" si="4"/>
        <v>0.27682344379970197</v>
      </c>
      <c r="I44" s="57"/>
      <c r="J44" s="176"/>
      <c r="K44" s="187"/>
      <c r="L44" s="187"/>
      <c r="M44" s="187"/>
      <c r="N44" s="57"/>
      <c r="O44" s="57"/>
      <c r="P44" s="57"/>
      <c r="Q44" s="172"/>
      <c r="R44" s="178"/>
      <c r="S44" s="178"/>
      <c r="T44" s="172"/>
    </row>
  </sheetData>
  <mergeCells count="101">
    <mergeCell ref="U17:U18"/>
    <mergeCell ref="V17:Y17"/>
    <mergeCell ref="Z17:Z18"/>
    <mergeCell ref="A6:T7"/>
    <mergeCell ref="A8:T8"/>
    <mergeCell ref="I29:I32"/>
    <mergeCell ref="I33:I38"/>
    <mergeCell ref="I39:I40"/>
    <mergeCell ref="H39:H40"/>
    <mergeCell ref="J29:J32"/>
    <mergeCell ref="K29:K32"/>
    <mergeCell ref="L29:L32"/>
    <mergeCell ref="M29:M32"/>
    <mergeCell ref="N29:N32"/>
    <mergeCell ref="J33:J38"/>
    <mergeCell ref="K33:K38"/>
    <mergeCell ref="L33:L38"/>
    <mergeCell ref="I19:I22"/>
    <mergeCell ref="J19:J22"/>
    <mergeCell ref="K19:K22"/>
    <mergeCell ref="L19:L22"/>
    <mergeCell ref="N19:N22"/>
    <mergeCell ref="A17:A40"/>
    <mergeCell ref="B17:B18"/>
    <mergeCell ref="C17:C18"/>
    <mergeCell ref="D17:H17"/>
    <mergeCell ref="I17:M17"/>
    <mergeCell ref="F19:F22"/>
    <mergeCell ref="G19:G22"/>
    <mergeCell ref="H19:H22"/>
    <mergeCell ref="D39:D40"/>
    <mergeCell ref="D33:D38"/>
    <mergeCell ref="E24:E25"/>
    <mergeCell ref="F24:F25"/>
    <mergeCell ref="C29:C32"/>
    <mergeCell ref="E29:E32"/>
    <mergeCell ref="F29:F32"/>
    <mergeCell ref="E33:E38"/>
    <mergeCell ref="C33:C38"/>
    <mergeCell ref="I24:I25"/>
    <mergeCell ref="I26:I28"/>
    <mergeCell ref="B10:R10"/>
    <mergeCell ref="A11:A13"/>
    <mergeCell ref="B11:B13"/>
    <mergeCell ref="C11:F13"/>
    <mergeCell ref="G11:H11"/>
    <mergeCell ref="G12:H12"/>
    <mergeCell ref="K12:M12"/>
    <mergeCell ref="G13:H13"/>
    <mergeCell ref="O17:T17"/>
    <mergeCell ref="J24:J25"/>
    <mergeCell ref="K24:K25"/>
    <mergeCell ref="L24:L25"/>
    <mergeCell ref="M24:M25"/>
    <mergeCell ref="N24:N25"/>
    <mergeCell ref="J26:J28"/>
    <mergeCell ref="K26:K28"/>
    <mergeCell ref="L26:L28"/>
    <mergeCell ref="M26:M28"/>
    <mergeCell ref="N26:N28"/>
    <mergeCell ref="B19:B25"/>
    <mergeCell ref="B26:B38"/>
    <mergeCell ref="B39:B40"/>
    <mergeCell ref="G29:G32"/>
    <mergeCell ref="H29:H32"/>
    <mergeCell ref="H33:H38"/>
    <mergeCell ref="G33:G38"/>
    <mergeCell ref="F33:F38"/>
    <mergeCell ref="G24:G25"/>
    <mergeCell ref="H24:H25"/>
    <mergeCell ref="C24:C25"/>
    <mergeCell ref="H26:H28"/>
    <mergeCell ref="G26:G28"/>
    <mergeCell ref="F26:F28"/>
    <mergeCell ref="E26:E28"/>
    <mergeCell ref="C26:C28"/>
    <mergeCell ref="D19:D22"/>
    <mergeCell ref="D24:D25"/>
    <mergeCell ref="D26:D28"/>
    <mergeCell ref="D29:D32"/>
    <mergeCell ref="C19:C22"/>
    <mergeCell ref="E19:E22"/>
    <mergeCell ref="J39:J40"/>
    <mergeCell ref="K39:K40"/>
    <mergeCell ref="L39:L40"/>
    <mergeCell ref="M39:M40"/>
    <mergeCell ref="N39:N40"/>
    <mergeCell ref="G39:G40"/>
    <mergeCell ref="F39:F40"/>
    <mergeCell ref="E39:E40"/>
    <mergeCell ref="C39:C40"/>
    <mergeCell ref="U39:U40"/>
    <mergeCell ref="Z39:Z40"/>
    <mergeCell ref="U19:U22"/>
    <mergeCell ref="U24:U25"/>
    <mergeCell ref="U26:U28"/>
    <mergeCell ref="U29:U32"/>
    <mergeCell ref="U33:U38"/>
    <mergeCell ref="M33:M38"/>
    <mergeCell ref="N33:N38"/>
    <mergeCell ref="M19:M22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14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31"/>
  <sheetViews>
    <sheetView zoomScale="70" zoomScaleNormal="70" workbookViewId="0">
      <selection activeCell="A7" sqref="A7:P7"/>
    </sheetView>
  </sheetViews>
  <sheetFormatPr baseColWidth="10" defaultRowHeight="15" x14ac:dyDescent="0.25"/>
  <cols>
    <col min="1" max="1" width="6.140625" customWidth="1"/>
    <col min="2" max="2" width="18.5703125" customWidth="1"/>
    <col min="3" max="3" width="16.85546875" bestFit="1" customWidth="1"/>
    <col min="4" max="4" width="18.7109375" customWidth="1"/>
    <col min="5" max="5" width="14.140625" customWidth="1"/>
    <col min="6" max="6" width="15.140625" customWidth="1"/>
    <col min="7" max="7" width="16.85546875" bestFit="1" customWidth="1"/>
    <col min="8" max="8" width="19" customWidth="1"/>
    <col min="9" max="9" width="16.42578125" customWidth="1"/>
    <col min="10" max="10" width="16" customWidth="1"/>
    <col min="11" max="11" width="17.5703125" customWidth="1"/>
    <col min="12" max="12" width="17.7109375" customWidth="1"/>
    <col min="13" max="13" width="14" customWidth="1"/>
    <col min="14" max="14" width="13.7109375" customWidth="1"/>
    <col min="15" max="15" width="21.7109375" customWidth="1"/>
    <col min="16" max="16" width="17.140625" customWidth="1"/>
  </cols>
  <sheetData>
    <row r="5" spans="1:19" x14ac:dyDescent="0.25">
      <c r="A5" s="304" t="s">
        <v>92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9" x14ac:dyDescent="0.25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</row>
    <row r="7" spans="1:19" ht="20.25" x14ac:dyDescent="0.25">
      <c r="A7" s="305" t="s">
        <v>294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</row>
    <row r="9" spans="1:19" ht="18" x14ac:dyDescent="0.25"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</row>
    <row r="10" spans="1:19" ht="25.5" x14ac:dyDescent="0.25">
      <c r="B10" s="371" t="s">
        <v>52</v>
      </c>
      <c r="C10" s="97"/>
      <c r="D10" s="339" t="s">
        <v>176</v>
      </c>
      <c r="E10" s="340"/>
      <c r="F10" s="340"/>
      <c r="G10" s="341"/>
      <c r="H10" s="374" t="s">
        <v>53</v>
      </c>
      <c r="I10" s="375"/>
      <c r="J10" s="376" t="str">
        <f>+'Información Institucional'!I9</f>
        <v>X</v>
      </c>
      <c r="K10" s="377"/>
      <c r="L10" s="80"/>
      <c r="M10" s="80"/>
      <c r="N10" s="80"/>
      <c r="O10" s="80"/>
    </row>
    <row r="11" spans="1:19" ht="25.5" x14ac:dyDescent="0.25">
      <c r="B11" s="372"/>
      <c r="C11" s="98"/>
      <c r="D11" s="342"/>
      <c r="E11" s="343"/>
      <c r="F11" s="343"/>
      <c r="G11" s="344"/>
      <c r="H11" s="374" t="s">
        <v>54</v>
      </c>
      <c r="I11" s="375"/>
      <c r="J11" s="376">
        <f>+'Información Institucional'!I10</f>
        <v>0</v>
      </c>
      <c r="K11" s="378"/>
      <c r="L11" s="81" t="s">
        <v>60</v>
      </c>
      <c r="M11" s="379">
        <f>+'Información Institucional'!K10:M10</f>
        <v>0</v>
      </c>
      <c r="N11" s="379"/>
      <c r="O11" s="379"/>
    </row>
    <row r="12" spans="1:19" ht="25.5" customHeight="1" x14ac:dyDescent="0.25">
      <c r="B12" s="373"/>
      <c r="C12" s="99"/>
      <c r="D12" s="345"/>
      <c r="E12" s="346"/>
      <c r="F12" s="346"/>
      <c r="G12" s="347"/>
      <c r="H12" s="374" t="s">
        <v>56</v>
      </c>
      <c r="I12" s="375"/>
      <c r="J12" s="376">
        <f>+'Información Institucional'!I11</f>
        <v>0</v>
      </c>
      <c r="K12" s="377"/>
      <c r="L12" s="80"/>
      <c r="M12" s="80"/>
      <c r="N12" s="80"/>
      <c r="O12" s="80"/>
    </row>
    <row r="13" spans="1:19" ht="25.5" x14ac:dyDescent="0.25">
      <c r="B13" s="82"/>
      <c r="C13" s="82"/>
      <c r="D13" s="83"/>
      <c r="E13" s="83"/>
      <c r="F13" s="83"/>
      <c r="G13" s="83"/>
      <c r="H13" s="84"/>
      <c r="I13" s="85"/>
      <c r="J13" s="83"/>
      <c r="K13" s="83"/>
      <c r="L13" s="40"/>
      <c r="M13" s="40"/>
      <c r="N13" s="40"/>
      <c r="O13" s="40"/>
    </row>
    <row r="14" spans="1:19" x14ac:dyDescent="0.25">
      <c r="A14" s="383" t="s">
        <v>93</v>
      </c>
      <c r="B14" s="386" t="s">
        <v>94</v>
      </c>
      <c r="C14" s="86" t="s">
        <v>170</v>
      </c>
      <c r="D14" s="86">
        <v>2</v>
      </c>
      <c r="E14" s="86">
        <v>3</v>
      </c>
      <c r="F14" s="86">
        <v>4</v>
      </c>
      <c r="G14" s="86">
        <v>5</v>
      </c>
      <c r="H14" s="86">
        <v>6</v>
      </c>
      <c r="I14" s="86">
        <v>7</v>
      </c>
      <c r="J14" s="86">
        <v>8</v>
      </c>
      <c r="K14" s="86">
        <v>9</v>
      </c>
      <c r="L14" s="86">
        <v>10</v>
      </c>
      <c r="M14" s="86">
        <v>11</v>
      </c>
      <c r="N14" s="86">
        <v>12</v>
      </c>
      <c r="O14" s="86">
        <v>13</v>
      </c>
      <c r="P14" s="86">
        <v>14</v>
      </c>
    </row>
    <row r="15" spans="1:19" ht="20.25" x14ac:dyDescent="0.25">
      <c r="A15" s="384"/>
      <c r="B15" s="387"/>
      <c r="C15" s="389" t="s">
        <v>95</v>
      </c>
      <c r="D15" s="390"/>
      <c r="E15" s="390"/>
      <c r="F15" s="391"/>
      <c r="G15" s="392" t="s">
        <v>96</v>
      </c>
      <c r="H15" s="392"/>
      <c r="I15" s="392"/>
      <c r="J15" s="392"/>
      <c r="K15" s="393" t="s">
        <v>97</v>
      </c>
      <c r="L15" s="393"/>
      <c r="M15" s="393"/>
      <c r="N15" s="393"/>
      <c r="O15" s="380" t="s">
        <v>98</v>
      </c>
      <c r="P15" s="382" t="s">
        <v>70</v>
      </c>
    </row>
    <row r="16" spans="1:19" ht="51" x14ac:dyDescent="0.25">
      <c r="A16" s="385"/>
      <c r="B16" s="388"/>
      <c r="C16" s="87" t="s">
        <v>99</v>
      </c>
      <c r="D16" s="88" t="s">
        <v>283</v>
      </c>
      <c r="E16" s="88" t="s">
        <v>284</v>
      </c>
      <c r="F16" s="88" t="s">
        <v>281</v>
      </c>
      <c r="G16" s="89" t="s">
        <v>89</v>
      </c>
      <c r="H16" s="90" t="s">
        <v>283</v>
      </c>
      <c r="I16" s="90" t="s">
        <v>282</v>
      </c>
      <c r="J16" s="90" t="s">
        <v>281</v>
      </c>
      <c r="K16" s="91" t="s">
        <v>89</v>
      </c>
      <c r="L16" s="92" t="s">
        <v>279</v>
      </c>
      <c r="M16" s="92" t="s">
        <v>280</v>
      </c>
      <c r="N16" s="92" t="s">
        <v>281</v>
      </c>
      <c r="O16" s="381"/>
      <c r="P16" s="298"/>
    </row>
    <row r="17" spans="1:16" ht="36.75" customHeight="1" x14ac:dyDescent="0.25">
      <c r="A17" s="93">
        <v>1</v>
      </c>
      <c r="B17" s="126" t="s">
        <v>171</v>
      </c>
      <c r="C17" s="202">
        <f>D17+E17+F17</f>
        <v>1414000000</v>
      </c>
      <c r="D17" s="203">
        <f>SUM(H17+L17)</f>
        <v>1342628050</v>
      </c>
      <c r="E17" s="203">
        <f>SUM(I17+M17)</f>
        <v>53110622</v>
      </c>
      <c r="F17" s="203">
        <f>SUM(J17+N17)</f>
        <v>18261328</v>
      </c>
      <c r="G17" s="105">
        <f>SUM(H17:J17)</f>
        <v>1275608858</v>
      </c>
      <c r="H17" s="203">
        <v>1204236908</v>
      </c>
      <c r="I17" s="203">
        <v>53110622</v>
      </c>
      <c r="J17" s="203">
        <v>18261328</v>
      </c>
      <c r="K17" s="202">
        <f>SUM(L17:N17)</f>
        <v>138391142</v>
      </c>
      <c r="L17" s="203">
        <v>138391142</v>
      </c>
      <c r="M17" s="203">
        <v>0</v>
      </c>
      <c r="N17" s="203">
        <v>0</v>
      </c>
      <c r="O17" s="104">
        <v>422715431</v>
      </c>
      <c r="P17" s="204"/>
    </row>
    <row r="18" spans="1:16" ht="42.75" customHeight="1" x14ac:dyDescent="0.25">
      <c r="A18" s="93">
        <v>2</v>
      </c>
      <c r="B18" s="126" t="s">
        <v>172</v>
      </c>
      <c r="C18" s="202">
        <f>D18+E18+F18</f>
        <v>1413454057</v>
      </c>
      <c r="D18" s="203">
        <f t="shared" ref="D18:F21" si="0">SUM(H18+L18)</f>
        <v>1342082107</v>
      </c>
      <c r="E18" s="203">
        <f t="shared" si="0"/>
        <v>53110622</v>
      </c>
      <c r="F18" s="203">
        <f t="shared" si="0"/>
        <v>18261328</v>
      </c>
      <c r="G18" s="105">
        <f t="shared" ref="G18:G21" si="1">SUM(H18:J18)</f>
        <v>1257130357.8299999</v>
      </c>
      <c r="H18" s="203">
        <v>1202433420.28</v>
      </c>
      <c r="I18" s="203">
        <v>36860854.719999999</v>
      </c>
      <c r="J18" s="203">
        <v>17836082.829999998</v>
      </c>
      <c r="K18" s="202">
        <f t="shared" ref="K18:K21" si="2">SUM(L18:N18)</f>
        <v>156323699.16999999</v>
      </c>
      <c r="L18" s="203">
        <v>139648686.72</v>
      </c>
      <c r="M18" s="203">
        <v>16249767.279999999</v>
      </c>
      <c r="N18" s="203">
        <v>425245.17</v>
      </c>
      <c r="O18" s="105"/>
      <c r="P18" s="204"/>
    </row>
    <row r="19" spans="1:16" ht="47.25" customHeight="1" x14ac:dyDescent="0.25">
      <c r="A19" s="93">
        <v>3</v>
      </c>
      <c r="B19" s="126" t="s">
        <v>100</v>
      </c>
      <c r="C19" s="205">
        <f>D19+E19+F19</f>
        <v>336945971.66000003</v>
      </c>
      <c r="D19" s="206">
        <f t="shared" si="0"/>
        <v>332057313.31</v>
      </c>
      <c r="E19" s="206">
        <f t="shared" si="0"/>
        <v>3133666.85</v>
      </c>
      <c r="F19" s="206">
        <f t="shared" si="0"/>
        <v>1754991.5</v>
      </c>
      <c r="G19" s="207">
        <f t="shared" si="1"/>
        <v>316960561.12</v>
      </c>
      <c r="H19" s="206">
        <v>312427624.69</v>
      </c>
      <c r="I19" s="206">
        <v>3048738.93</v>
      </c>
      <c r="J19" s="206">
        <v>1484197.5</v>
      </c>
      <c r="K19" s="205">
        <f t="shared" si="2"/>
        <v>19985410.540000003</v>
      </c>
      <c r="L19" s="206">
        <v>19629688.620000001</v>
      </c>
      <c r="M19" s="206">
        <v>84927.92</v>
      </c>
      <c r="N19" s="206">
        <v>270794</v>
      </c>
      <c r="O19" s="105"/>
      <c r="P19" s="204"/>
    </row>
    <row r="20" spans="1:16" ht="48" customHeight="1" x14ac:dyDescent="0.25">
      <c r="A20" s="93">
        <v>4</v>
      </c>
      <c r="B20" s="126" t="s">
        <v>101</v>
      </c>
      <c r="C20" s="202">
        <f>D20+E20+F20</f>
        <v>0</v>
      </c>
      <c r="D20" s="203">
        <f t="shared" si="0"/>
        <v>0</v>
      </c>
      <c r="E20" s="203">
        <f t="shared" si="0"/>
        <v>0</v>
      </c>
      <c r="F20" s="203">
        <f t="shared" si="0"/>
        <v>0</v>
      </c>
      <c r="G20" s="105">
        <f t="shared" si="1"/>
        <v>0</v>
      </c>
      <c r="H20" s="203">
        <v>0</v>
      </c>
      <c r="I20" s="203">
        <v>0</v>
      </c>
      <c r="J20" s="203">
        <v>0</v>
      </c>
      <c r="K20" s="202">
        <f t="shared" si="2"/>
        <v>0</v>
      </c>
      <c r="L20" s="203">
        <v>0</v>
      </c>
      <c r="M20" s="203">
        <v>0</v>
      </c>
      <c r="N20" s="203">
        <v>0</v>
      </c>
      <c r="O20" s="203"/>
      <c r="P20" s="204"/>
    </row>
    <row r="21" spans="1:16" ht="43.5" customHeight="1" x14ac:dyDescent="0.25">
      <c r="A21" s="93">
        <v>5</v>
      </c>
      <c r="B21" s="126" t="s">
        <v>102</v>
      </c>
      <c r="C21" s="205">
        <f>D21+E21+F21</f>
        <v>0</v>
      </c>
      <c r="D21" s="206">
        <f t="shared" si="0"/>
        <v>0</v>
      </c>
      <c r="E21" s="206">
        <f t="shared" si="0"/>
        <v>0</v>
      </c>
      <c r="F21" s="206">
        <f t="shared" si="0"/>
        <v>0</v>
      </c>
      <c r="G21" s="207">
        <f t="shared" si="1"/>
        <v>0</v>
      </c>
      <c r="H21" s="206">
        <v>0</v>
      </c>
      <c r="I21" s="206">
        <v>0</v>
      </c>
      <c r="J21" s="206">
        <v>0</v>
      </c>
      <c r="K21" s="205">
        <f t="shared" si="2"/>
        <v>0</v>
      </c>
      <c r="L21" s="206">
        <v>0</v>
      </c>
      <c r="M21" s="206">
        <v>0</v>
      </c>
      <c r="N21" s="206">
        <v>0</v>
      </c>
      <c r="O21" s="203"/>
      <c r="P21" s="204"/>
    </row>
    <row r="22" spans="1:16" ht="36" x14ac:dyDescent="0.25">
      <c r="A22" s="93">
        <v>6</v>
      </c>
      <c r="B22" s="200" t="s">
        <v>173</v>
      </c>
      <c r="C22" s="208">
        <f>SUM(C19:C21)</f>
        <v>336945971.66000003</v>
      </c>
      <c r="D22" s="208">
        <f>SUM(D19:D21)</f>
        <v>332057313.31</v>
      </c>
      <c r="E22" s="208">
        <f t="shared" ref="E22:N22" si="3">SUM(E19:E21)</f>
        <v>3133666.85</v>
      </c>
      <c r="F22" s="208">
        <f t="shared" si="3"/>
        <v>1754991.5</v>
      </c>
      <c r="G22" s="209">
        <f t="shared" si="3"/>
        <v>316960561.12</v>
      </c>
      <c r="H22" s="209">
        <f t="shared" si="3"/>
        <v>312427624.69</v>
      </c>
      <c r="I22" s="209">
        <f t="shared" si="3"/>
        <v>3048738.93</v>
      </c>
      <c r="J22" s="209">
        <f t="shared" si="3"/>
        <v>1484197.5</v>
      </c>
      <c r="K22" s="210">
        <f t="shared" si="3"/>
        <v>19985410.540000003</v>
      </c>
      <c r="L22" s="210">
        <f t="shared" si="3"/>
        <v>19629688.620000001</v>
      </c>
      <c r="M22" s="210">
        <f t="shared" si="3"/>
        <v>84927.92</v>
      </c>
      <c r="N22" s="210">
        <f t="shared" si="3"/>
        <v>270794</v>
      </c>
      <c r="O22" s="205">
        <f>SUM(O17:O21)</f>
        <v>422715431</v>
      </c>
      <c r="P22" s="204"/>
    </row>
    <row r="23" spans="1:16" ht="15" customHeight="1" x14ac:dyDescent="0.25">
      <c r="A23" s="102" t="s">
        <v>103</v>
      </c>
      <c r="B23" s="102" t="s">
        <v>104</v>
      </c>
      <c r="C23" s="103"/>
      <c r="D23" s="103"/>
      <c r="E23" s="103"/>
      <c r="F23" s="103"/>
      <c r="G23" s="103"/>
      <c r="H23" s="103"/>
      <c r="I23" s="370" t="s">
        <v>285</v>
      </c>
      <c r="J23" s="370" t="s">
        <v>286</v>
      </c>
    </row>
    <row r="24" spans="1:16" ht="31.5" customHeight="1" x14ac:dyDescent="0.25">
      <c r="I24" s="370"/>
      <c r="J24" s="370"/>
      <c r="O24" s="42" t="s">
        <v>174</v>
      </c>
    </row>
    <row r="25" spans="1:16" ht="33" customHeight="1" x14ac:dyDescent="0.25">
      <c r="C25" s="201"/>
      <c r="D25" s="199"/>
      <c r="I25" s="370"/>
      <c r="J25" s="370"/>
    </row>
    <row r="26" spans="1:16" ht="27" customHeight="1" x14ac:dyDescent="0.25">
      <c r="H26" s="197"/>
      <c r="I26" s="370"/>
      <c r="J26" s="370"/>
    </row>
    <row r="27" spans="1:16" ht="33.75" customHeight="1" x14ac:dyDescent="0.25">
      <c r="H27" s="198"/>
      <c r="I27" s="370"/>
      <c r="J27" s="370"/>
    </row>
    <row r="28" spans="1:16" ht="24.75" customHeight="1" x14ac:dyDescent="0.25">
      <c r="I28" s="370"/>
      <c r="J28" s="370"/>
    </row>
    <row r="29" spans="1:16" ht="22.5" customHeight="1" x14ac:dyDescent="0.25">
      <c r="I29" s="370"/>
      <c r="J29" s="370"/>
    </row>
    <row r="30" spans="1:16" x14ac:dyDescent="0.25">
      <c r="I30" s="370"/>
      <c r="J30" s="370"/>
    </row>
    <row r="31" spans="1:16" x14ac:dyDescent="0.25">
      <c r="I31" s="370"/>
      <c r="J31" s="370"/>
    </row>
  </sheetData>
  <mergeCells count="20">
    <mergeCell ref="B14:B16"/>
    <mergeCell ref="C15:F15"/>
    <mergeCell ref="G15:J15"/>
    <mergeCell ref="K15:N15"/>
    <mergeCell ref="I23:I31"/>
    <mergeCell ref="J23:J31"/>
    <mergeCell ref="A5:Q6"/>
    <mergeCell ref="B10:B12"/>
    <mergeCell ref="D10:G12"/>
    <mergeCell ref="H10:I10"/>
    <mergeCell ref="J10:K10"/>
    <mergeCell ref="H11:I11"/>
    <mergeCell ref="J11:K11"/>
    <mergeCell ref="M11:O11"/>
    <mergeCell ref="H12:I12"/>
    <mergeCell ref="O15:O16"/>
    <mergeCell ref="P15:P16"/>
    <mergeCell ref="A7:P7"/>
    <mergeCell ref="J12:K12"/>
    <mergeCell ref="A14:A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4"/>
  <sheetViews>
    <sheetView zoomScale="70" zoomScaleNormal="70" workbookViewId="0">
      <selection activeCell="A5" sqref="A5:M5"/>
    </sheetView>
  </sheetViews>
  <sheetFormatPr baseColWidth="10" defaultRowHeight="15" x14ac:dyDescent="0.25"/>
  <cols>
    <col min="2" max="2" width="18.5703125" customWidth="1"/>
    <col min="3" max="3" width="35.7109375" customWidth="1"/>
    <col min="4" max="4" width="16" customWidth="1"/>
    <col min="5" max="5" width="15.28515625" customWidth="1"/>
    <col min="6" max="6" width="13.7109375" customWidth="1"/>
    <col min="7" max="7" width="17.7109375" customWidth="1"/>
    <col min="8" max="8" width="20.7109375" customWidth="1"/>
    <col min="9" max="9" width="29.85546875" customWidth="1"/>
    <col min="10" max="10" width="13.42578125" customWidth="1"/>
    <col min="11" max="11" width="14.42578125" customWidth="1"/>
    <col min="13" max="13" width="20.42578125" customWidth="1"/>
  </cols>
  <sheetData>
    <row r="5" spans="1:14" ht="30.75" customHeight="1" x14ac:dyDescent="0.25">
      <c r="A5" s="304" t="s">
        <v>120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75"/>
    </row>
    <row r="6" spans="1:14" ht="15" customHeight="1" x14ac:dyDescent="0.25">
      <c r="A6" s="305" t="s">
        <v>121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75"/>
    </row>
    <row r="9" spans="1:14" ht="25.5" x14ac:dyDescent="0.25">
      <c r="A9" s="400" t="s">
        <v>52</v>
      </c>
      <c r="B9" s="401"/>
      <c r="C9" s="339" t="s">
        <v>176</v>
      </c>
      <c r="D9" s="340"/>
      <c r="E9" s="340"/>
      <c r="F9" s="341"/>
      <c r="G9" s="396" t="s">
        <v>53</v>
      </c>
      <c r="H9" s="397"/>
      <c r="I9" s="106" t="str">
        <f>+'Información Institucional'!I9</f>
        <v>X</v>
      </c>
      <c r="J9" s="107"/>
      <c r="K9" s="108"/>
      <c r="L9" s="109"/>
    </row>
    <row r="10" spans="1:14" ht="25.5" x14ac:dyDescent="0.25">
      <c r="A10" s="400"/>
      <c r="B10" s="401"/>
      <c r="C10" s="342"/>
      <c r="D10" s="343"/>
      <c r="E10" s="343"/>
      <c r="F10" s="344"/>
      <c r="G10" s="396" t="s">
        <v>54</v>
      </c>
      <c r="H10" s="397"/>
      <c r="I10" s="106">
        <f>+'Información Institucional'!I10</f>
        <v>0</v>
      </c>
      <c r="J10" s="110" t="s">
        <v>60</v>
      </c>
      <c r="K10" s="394">
        <f>+'Información Institucional'!K10:M10</f>
        <v>0</v>
      </c>
      <c r="L10" s="395"/>
    </row>
    <row r="11" spans="1:14" ht="25.5" x14ac:dyDescent="0.25">
      <c r="A11" s="400"/>
      <c r="B11" s="401"/>
      <c r="C11" s="345"/>
      <c r="D11" s="346"/>
      <c r="E11" s="346"/>
      <c r="F11" s="347"/>
      <c r="G11" s="396" t="s">
        <v>56</v>
      </c>
      <c r="H11" s="397"/>
      <c r="I11" s="106">
        <f>+'Información Institucional'!I11</f>
        <v>0</v>
      </c>
      <c r="J11" s="107"/>
      <c r="K11" s="108"/>
      <c r="L11" s="109"/>
    </row>
    <row r="12" spans="1:14" ht="25.5" x14ac:dyDescent="0.25">
      <c r="B12" s="82"/>
      <c r="C12" s="82"/>
      <c r="D12" s="83"/>
      <c r="E12" s="83"/>
      <c r="F12" s="83"/>
      <c r="G12" s="84"/>
      <c r="H12" s="85"/>
      <c r="I12" s="83"/>
      <c r="J12" s="40"/>
      <c r="K12" s="40"/>
      <c r="L12" s="40"/>
    </row>
    <row r="13" spans="1:14" x14ac:dyDescent="0.25">
      <c r="A13" s="402" t="s">
        <v>106</v>
      </c>
      <c r="B13" s="404" t="s">
        <v>107</v>
      </c>
      <c r="C13" s="408" t="s">
        <v>108</v>
      </c>
      <c r="D13" s="66">
        <v>1</v>
      </c>
      <c r="E13" s="66">
        <v>2</v>
      </c>
      <c r="F13" s="66">
        <v>3</v>
      </c>
      <c r="G13" s="66">
        <v>4</v>
      </c>
      <c r="H13" s="66">
        <v>5</v>
      </c>
      <c r="I13" s="66">
        <v>6</v>
      </c>
      <c r="J13" s="66">
        <v>7</v>
      </c>
      <c r="K13" s="66">
        <v>8</v>
      </c>
      <c r="L13" s="66">
        <v>9</v>
      </c>
      <c r="M13" s="66">
        <v>10</v>
      </c>
    </row>
    <row r="14" spans="1:14" x14ac:dyDescent="0.25">
      <c r="A14" s="403"/>
      <c r="B14" s="405"/>
      <c r="C14" s="409"/>
      <c r="D14" s="267" t="s">
        <v>95</v>
      </c>
      <c r="E14" s="267"/>
      <c r="F14" s="398" t="s">
        <v>89</v>
      </c>
      <c r="G14" s="267" t="s">
        <v>96</v>
      </c>
      <c r="H14" s="267"/>
      <c r="I14" s="398" t="s">
        <v>89</v>
      </c>
      <c r="J14" s="267" t="s">
        <v>97</v>
      </c>
      <c r="K14" s="267"/>
      <c r="L14" s="398" t="s">
        <v>89</v>
      </c>
      <c r="M14" s="382" t="s">
        <v>70</v>
      </c>
    </row>
    <row r="15" spans="1:14" ht="25.5" x14ac:dyDescent="0.25">
      <c r="A15" s="406"/>
      <c r="B15" s="407"/>
      <c r="C15" s="410"/>
      <c r="D15" s="111" t="s">
        <v>109</v>
      </c>
      <c r="E15" s="111" t="s">
        <v>110</v>
      </c>
      <c r="F15" s="399"/>
      <c r="G15" s="111" t="s">
        <v>109</v>
      </c>
      <c r="H15" s="111" t="s">
        <v>110</v>
      </c>
      <c r="I15" s="399"/>
      <c r="J15" s="111" t="s">
        <v>109</v>
      </c>
      <c r="K15" s="111" t="s">
        <v>110</v>
      </c>
      <c r="L15" s="399"/>
      <c r="M15" s="298"/>
    </row>
    <row r="16" spans="1:14" ht="48" customHeight="1" x14ac:dyDescent="0.25">
      <c r="A16" s="402">
        <v>1</v>
      </c>
      <c r="B16" s="404" t="s">
        <v>111</v>
      </c>
      <c r="C16" s="101" t="s">
        <v>112</v>
      </c>
      <c r="D16" s="95"/>
      <c r="E16" s="95"/>
      <c r="F16" s="112"/>
      <c r="G16" s="95"/>
      <c r="H16" s="95"/>
      <c r="I16" s="95"/>
      <c r="J16" s="95"/>
      <c r="K16" s="95"/>
      <c r="L16" s="95"/>
      <c r="M16" s="50"/>
    </row>
    <row r="17" spans="1:13" ht="51" customHeight="1" x14ac:dyDescent="0.25">
      <c r="A17" s="403"/>
      <c r="B17" s="405"/>
      <c r="C17" s="101" t="s">
        <v>113</v>
      </c>
      <c r="D17" s="95"/>
      <c r="E17" s="95"/>
      <c r="F17" s="112"/>
      <c r="G17" s="95"/>
      <c r="H17" s="95"/>
      <c r="I17" s="95"/>
      <c r="J17" s="95"/>
      <c r="K17" s="95"/>
      <c r="L17" s="95"/>
      <c r="M17" s="50"/>
    </row>
    <row r="18" spans="1:13" ht="41.25" customHeight="1" x14ac:dyDescent="0.25">
      <c r="A18" s="403"/>
      <c r="B18" s="405"/>
      <c r="C18" s="101" t="s">
        <v>114</v>
      </c>
      <c r="D18" s="95"/>
      <c r="E18" s="95"/>
      <c r="F18" s="112"/>
      <c r="G18" s="95"/>
      <c r="H18" s="95"/>
      <c r="I18" s="95"/>
      <c r="J18" s="95"/>
      <c r="K18" s="95"/>
      <c r="L18" s="95"/>
      <c r="M18" s="50"/>
    </row>
    <row r="19" spans="1:13" ht="48" customHeight="1" x14ac:dyDescent="0.25">
      <c r="A19" s="403"/>
      <c r="B19" s="405"/>
      <c r="C19" s="101" t="s">
        <v>115</v>
      </c>
      <c r="D19" s="95"/>
      <c r="E19" s="95"/>
      <c r="F19" s="112"/>
      <c r="G19" s="95"/>
      <c r="H19" s="95"/>
      <c r="I19" s="95"/>
      <c r="J19" s="95"/>
      <c r="K19" s="95"/>
      <c r="L19" s="95"/>
      <c r="M19" s="50"/>
    </row>
    <row r="20" spans="1:13" ht="85.5" customHeight="1" x14ac:dyDescent="0.25">
      <c r="A20" s="406"/>
      <c r="B20" s="407"/>
      <c r="C20" s="101" t="s">
        <v>116</v>
      </c>
      <c r="D20" s="95"/>
      <c r="E20" s="95"/>
      <c r="F20" s="112"/>
      <c r="G20" s="95"/>
      <c r="H20" s="95"/>
      <c r="I20" s="95"/>
      <c r="J20" s="95"/>
      <c r="K20" s="95"/>
      <c r="L20" s="95"/>
      <c r="M20" s="95"/>
    </row>
    <row r="21" spans="1:13" ht="54" customHeight="1" x14ac:dyDescent="0.25">
      <c r="A21" s="402">
        <v>2</v>
      </c>
      <c r="B21" s="404" t="s">
        <v>117</v>
      </c>
      <c r="C21" s="101" t="s">
        <v>112</v>
      </c>
      <c r="D21" s="95"/>
      <c r="E21" s="95"/>
      <c r="F21" s="112"/>
      <c r="G21" s="95"/>
      <c r="H21" s="95"/>
      <c r="I21" s="95"/>
      <c r="J21" s="95"/>
      <c r="K21" s="95"/>
      <c r="L21" s="95"/>
      <c r="M21" s="95"/>
    </row>
    <row r="22" spans="1:13" ht="47.25" customHeight="1" x14ac:dyDescent="0.25">
      <c r="A22" s="403"/>
      <c r="B22" s="405"/>
      <c r="C22" s="101" t="s">
        <v>113</v>
      </c>
      <c r="D22" s="95"/>
      <c r="E22" s="95"/>
      <c r="F22" s="112"/>
      <c r="G22" s="95"/>
      <c r="H22" s="95"/>
      <c r="I22" s="95"/>
      <c r="J22" s="95"/>
      <c r="K22" s="95"/>
      <c r="L22" s="95"/>
      <c r="M22" s="95"/>
    </row>
    <row r="23" spans="1:13" ht="38.25" customHeight="1" x14ac:dyDescent="0.25">
      <c r="A23" s="403"/>
      <c r="B23" s="405"/>
      <c r="C23" s="101" t="s">
        <v>114</v>
      </c>
      <c r="D23" s="95"/>
      <c r="E23" s="95"/>
      <c r="F23" s="112"/>
      <c r="G23" s="95"/>
      <c r="H23" s="95"/>
      <c r="I23" s="95"/>
      <c r="J23" s="95"/>
      <c r="K23" s="95"/>
      <c r="L23" s="95"/>
      <c r="M23" s="95"/>
    </row>
    <row r="24" spans="1:13" ht="48.75" customHeight="1" x14ac:dyDescent="0.25">
      <c r="A24" s="403"/>
      <c r="B24" s="405"/>
      <c r="C24" s="101" t="s">
        <v>115</v>
      </c>
      <c r="D24" s="95"/>
      <c r="E24" s="95"/>
      <c r="F24" s="112"/>
      <c r="G24" s="95"/>
      <c r="H24" s="95"/>
      <c r="I24" s="95"/>
      <c r="J24" s="95"/>
      <c r="K24" s="95"/>
      <c r="L24" s="95"/>
      <c r="M24" s="95"/>
    </row>
    <row r="25" spans="1:13" ht="78" customHeight="1" x14ac:dyDescent="0.25">
      <c r="A25" s="403"/>
      <c r="B25" s="405"/>
      <c r="C25" s="101" t="s">
        <v>116</v>
      </c>
      <c r="D25" s="95"/>
      <c r="E25" s="95"/>
      <c r="F25" s="112"/>
      <c r="G25" s="95"/>
      <c r="H25" s="95"/>
      <c r="I25" s="95"/>
      <c r="J25" s="95"/>
      <c r="K25" s="95"/>
      <c r="L25" s="95"/>
      <c r="M25" s="95"/>
    </row>
    <row r="26" spans="1:13" ht="44.25" customHeight="1" x14ac:dyDescent="0.25">
      <c r="A26" s="402">
        <v>3</v>
      </c>
      <c r="B26" s="404" t="s">
        <v>100</v>
      </c>
      <c r="C26" s="101" t="s">
        <v>112</v>
      </c>
      <c r="D26" s="95"/>
      <c r="E26" s="95"/>
      <c r="F26" s="112"/>
      <c r="G26" s="95"/>
      <c r="H26" s="95"/>
      <c r="I26" s="95"/>
      <c r="J26" s="95"/>
      <c r="K26" s="95"/>
      <c r="L26" s="95"/>
      <c r="M26" s="95"/>
    </row>
    <row r="27" spans="1:13" ht="44.25" customHeight="1" x14ac:dyDescent="0.25">
      <c r="A27" s="403"/>
      <c r="B27" s="405"/>
      <c r="C27" s="101" t="s">
        <v>113</v>
      </c>
      <c r="D27" s="95"/>
      <c r="E27" s="95"/>
      <c r="F27" s="112"/>
      <c r="G27" s="95"/>
      <c r="H27" s="95"/>
      <c r="I27" s="95"/>
      <c r="J27" s="95"/>
      <c r="K27" s="95"/>
      <c r="L27" s="95"/>
      <c r="M27" s="95"/>
    </row>
    <row r="28" spans="1:13" ht="36" customHeight="1" x14ac:dyDescent="0.25">
      <c r="A28" s="403"/>
      <c r="B28" s="405"/>
      <c r="C28" s="101" t="s">
        <v>114</v>
      </c>
      <c r="D28" s="95"/>
      <c r="E28" s="95"/>
      <c r="F28" s="112"/>
      <c r="G28" s="95"/>
      <c r="H28" s="95"/>
      <c r="I28" s="95"/>
      <c r="J28" s="95"/>
      <c r="K28" s="95"/>
      <c r="L28" s="95"/>
      <c r="M28" s="95"/>
    </row>
    <row r="29" spans="1:13" ht="42" customHeight="1" x14ac:dyDescent="0.25">
      <c r="A29" s="403"/>
      <c r="B29" s="405"/>
      <c r="C29" s="101" t="s">
        <v>115</v>
      </c>
      <c r="D29" s="95"/>
      <c r="E29" s="95"/>
      <c r="F29" s="112"/>
      <c r="G29" s="95"/>
      <c r="H29" s="95"/>
      <c r="I29" s="95"/>
      <c r="J29" s="95"/>
      <c r="K29" s="95"/>
      <c r="L29" s="95"/>
      <c r="M29" s="95"/>
    </row>
    <row r="30" spans="1:13" ht="72" customHeight="1" x14ac:dyDescent="0.25">
      <c r="A30" s="406"/>
      <c r="B30" s="407"/>
      <c r="C30" s="101" t="s">
        <v>116</v>
      </c>
      <c r="D30" s="95"/>
      <c r="E30" s="95"/>
      <c r="F30" s="112"/>
      <c r="G30" s="95"/>
      <c r="H30" s="95"/>
      <c r="I30" s="95"/>
      <c r="J30" s="95"/>
      <c r="K30" s="95"/>
      <c r="L30" s="95"/>
      <c r="M30" s="95"/>
    </row>
    <row r="31" spans="1:13" ht="50.25" customHeight="1" x14ac:dyDescent="0.25">
      <c r="A31" s="117">
        <v>4</v>
      </c>
      <c r="B31" s="94" t="s">
        <v>101</v>
      </c>
      <c r="C31" s="101"/>
      <c r="D31" s="96"/>
      <c r="E31" s="96"/>
      <c r="F31" s="113"/>
      <c r="G31" s="96"/>
      <c r="H31" s="96"/>
      <c r="I31" s="96"/>
      <c r="J31" s="96"/>
      <c r="K31" s="96"/>
      <c r="L31" s="96"/>
      <c r="M31" s="96"/>
    </row>
    <row r="32" spans="1:13" ht="42.75" customHeight="1" x14ac:dyDescent="0.25">
      <c r="A32" s="117">
        <v>5</v>
      </c>
      <c r="B32" s="94" t="s">
        <v>102</v>
      </c>
      <c r="C32" s="101"/>
      <c r="D32" s="96"/>
      <c r="E32" s="96"/>
      <c r="F32" s="113"/>
      <c r="G32" s="96"/>
      <c r="H32" s="96"/>
      <c r="I32" s="96"/>
      <c r="J32" s="96"/>
      <c r="K32" s="96"/>
      <c r="L32" s="96"/>
      <c r="M32" s="96"/>
    </row>
    <row r="33" spans="1:13" ht="42" customHeight="1" x14ac:dyDescent="0.25">
      <c r="A33" s="117">
        <v>6</v>
      </c>
      <c r="B33" s="114" t="s">
        <v>99</v>
      </c>
      <c r="C33" s="115"/>
      <c r="D33" s="116"/>
      <c r="E33" s="116"/>
      <c r="F33" s="116"/>
      <c r="G33" s="116"/>
      <c r="H33" s="116"/>
      <c r="I33" s="116"/>
      <c r="J33" s="116"/>
      <c r="K33" s="116"/>
      <c r="L33" s="116"/>
      <c r="M33" s="116"/>
    </row>
    <row r="34" spans="1:13" x14ac:dyDescent="0.25">
      <c r="A34" t="s">
        <v>118</v>
      </c>
      <c r="B34" t="s">
        <v>119</v>
      </c>
    </row>
  </sheetData>
  <mergeCells count="24">
    <mergeCell ref="A21:A25"/>
    <mergeCell ref="B21:B25"/>
    <mergeCell ref="A26:A30"/>
    <mergeCell ref="B26:B30"/>
    <mergeCell ref="A5:M5"/>
    <mergeCell ref="A6:M6"/>
    <mergeCell ref="I14:I15"/>
    <mergeCell ref="J14:K14"/>
    <mergeCell ref="L14:L15"/>
    <mergeCell ref="M14:M15"/>
    <mergeCell ref="A16:A20"/>
    <mergeCell ref="B16:B20"/>
    <mergeCell ref="A13:A15"/>
    <mergeCell ref="B13:B15"/>
    <mergeCell ref="C13:C15"/>
    <mergeCell ref="D14:E14"/>
    <mergeCell ref="K10:L10"/>
    <mergeCell ref="G11:H11"/>
    <mergeCell ref="F14:F15"/>
    <mergeCell ref="G14:H14"/>
    <mergeCell ref="A9:B11"/>
    <mergeCell ref="C9:F11"/>
    <mergeCell ref="G9:H9"/>
    <mergeCell ref="G10:H10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1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Caratula</vt:lpstr>
      <vt:lpstr>Instructivo</vt:lpstr>
      <vt:lpstr>Información Institucional</vt:lpstr>
      <vt:lpstr>Forma DPSE-IC-S-REG</vt:lpstr>
      <vt:lpstr>Forma DPSE-IC-S-RI</vt:lpstr>
      <vt:lpstr>Forma DPSE-IC-S-P</vt:lpstr>
      <vt:lpstr>Forma DPSE-IC-S-RH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Miosoti Cifuentes Soto</dc:creator>
  <cp:lastModifiedBy>Carlos Vinicio Godinez Miranda</cp:lastModifiedBy>
  <cp:lastPrinted>2015-05-05T15:03:20Z</cp:lastPrinted>
  <dcterms:created xsi:type="dcterms:W3CDTF">2015-04-07T18:21:40Z</dcterms:created>
  <dcterms:modified xsi:type="dcterms:W3CDTF">2015-05-05T15:09:47Z</dcterms:modified>
</cp:coreProperties>
</file>